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45" yWindow="4395" windowWidth="13650" windowHeight="6375" tabRatio="495" activeTab="1"/>
  </bookViews>
  <sheets>
    <sheet name="Entrate" sheetId="2" r:id="rId1"/>
    <sheet name="Spese" sheetId="11" r:id="rId2"/>
  </sheets>
  <definedNames>
    <definedName name="_xlnm.Print_Area" localSheetId="1">Spese!$A$1:$BW$58</definedName>
    <definedName name="_xlnm.Print_Titles" localSheetId="1">Spese!$A:$B,Spese!$1:$10</definedName>
  </definedNames>
  <calcPr calcId="144525"/>
</workbook>
</file>

<file path=xl/calcChain.xml><?xml version="1.0" encoding="utf-8"?>
<calcChain xmlns="http://schemas.openxmlformats.org/spreadsheetml/2006/main">
  <c r="BU55" i="11" l="1"/>
  <c r="BV55" i="11"/>
  <c r="BW55" i="11"/>
  <c r="BV54" i="11"/>
  <c r="BW54" i="11"/>
  <c r="BU54" i="11"/>
  <c r="BV50" i="11"/>
  <c r="BW50" i="11"/>
  <c r="BU50" i="11"/>
  <c r="BV43" i="11"/>
  <c r="BW43" i="11"/>
  <c r="BV44" i="11"/>
  <c r="BW44" i="11"/>
  <c r="BV45" i="11"/>
  <c r="BW45" i="11"/>
  <c r="BV46" i="11"/>
  <c r="BW46" i="11"/>
  <c r="BU44" i="11"/>
  <c r="BU45" i="11"/>
  <c r="BU46" i="11"/>
  <c r="BU43" i="11"/>
  <c r="BV36" i="11"/>
  <c r="BW36" i="11"/>
  <c r="BV37" i="11"/>
  <c r="BW37" i="11"/>
  <c r="BV38" i="11"/>
  <c r="BW38" i="11"/>
  <c r="BV39" i="11"/>
  <c r="BW39" i="11"/>
  <c r="BU37" i="11"/>
  <c r="BU38" i="11"/>
  <c r="BU39" i="11"/>
  <c r="BU36" i="11"/>
  <c r="BV28" i="11"/>
  <c r="BW28" i="11"/>
  <c r="BV29" i="11"/>
  <c r="BW29" i="11"/>
  <c r="BV30" i="11"/>
  <c r="BW30" i="11"/>
  <c r="BV31" i="11"/>
  <c r="BW31" i="11"/>
  <c r="BV32" i="11"/>
  <c r="BW32" i="11"/>
  <c r="BU29" i="11"/>
  <c r="BU30" i="11"/>
  <c r="BU31" i="11"/>
  <c r="BU32" i="11"/>
  <c r="BU28" i="11"/>
  <c r="BV15" i="11"/>
  <c r="BW15" i="11"/>
  <c r="BV16" i="11"/>
  <c r="BW16" i="11"/>
  <c r="BV17" i="11"/>
  <c r="BW17" i="11"/>
  <c r="BV18" i="11"/>
  <c r="BW18" i="11"/>
  <c r="BV19" i="11"/>
  <c r="BW19" i="11"/>
  <c r="BV20" i="11"/>
  <c r="BW20" i="11"/>
  <c r="BV21" i="11"/>
  <c r="BW21" i="11"/>
  <c r="BV22" i="11"/>
  <c r="BW22" i="11"/>
  <c r="BV23" i="11"/>
  <c r="BW23" i="11"/>
  <c r="BV24" i="11"/>
  <c r="BW24" i="11"/>
  <c r="BU16" i="11"/>
  <c r="BU17" i="11"/>
  <c r="BU18" i="11"/>
  <c r="BU19" i="11"/>
  <c r="BU20" i="11"/>
  <c r="BU21" i="11"/>
  <c r="BU22" i="11"/>
  <c r="BU23" i="11"/>
  <c r="BU24" i="11"/>
  <c r="BU15" i="11"/>
  <c r="BS56" i="11"/>
  <c r="BR56" i="11"/>
  <c r="BQ56" i="11"/>
  <c r="BP56" i="11"/>
  <c r="BO56" i="11"/>
  <c r="BN56" i="11"/>
  <c r="BM56" i="11"/>
  <c r="BL56" i="11"/>
  <c r="BK56" i="11"/>
  <c r="BS51" i="11"/>
  <c r="BR51" i="11"/>
  <c r="BQ51" i="11"/>
  <c r="BP51" i="11"/>
  <c r="BO51" i="11"/>
  <c r="BN51" i="11"/>
  <c r="BM51" i="11"/>
  <c r="BL51" i="11"/>
  <c r="BK51" i="11"/>
  <c r="BS47" i="11"/>
  <c r="BR47" i="11"/>
  <c r="BQ47" i="11"/>
  <c r="BP47" i="11"/>
  <c r="BO47" i="11"/>
  <c r="BN47" i="11"/>
  <c r="BM47" i="11"/>
  <c r="BL47" i="11"/>
  <c r="BK47" i="11"/>
  <c r="BS40" i="11"/>
  <c r="BR40" i="11"/>
  <c r="BQ40" i="11"/>
  <c r="BP40" i="11"/>
  <c r="BO40" i="11"/>
  <c r="BN40" i="11"/>
  <c r="BM40" i="11"/>
  <c r="BL40" i="11"/>
  <c r="BK40" i="11"/>
  <c r="BS33" i="11"/>
  <c r="BR33" i="11"/>
  <c r="BQ33" i="11"/>
  <c r="BP33" i="11"/>
  <c r="BO33" i="11"/>
  <c r="BN33" i="11"/>
  <c r="BM33" i="11"/>
  <c r="BL33" i="11"/>
  <c r="BK33" i="11"/>
  <c r="BS25" i="11"/>
  <c r="BS57" i="11" s="1"/>
  <c r="BR25" i="11"/>
  <c r="BQ25" i="11"/>
  <c r="BP25" i="11"/>
  <c r="BO25" i="11"/>
  <c r="BN25" i="11"/>
  <c r="BM25" i="11"/>
  <c r="BL25" i="11"/>
  <c r="BK25" i="11"/>
  <c r="BU12" i="11"/>
  <c r="BJ56" i="11"/>
  <c r="BI56" i="11"/>
  <c r="BH56" i="11"/>
  <c r="BG56" i="11"/>
  <c r="BF56" i="11"/>
  <c r="BE56" i="11"/>
  <c r="BD56" i="11"/>
  <c r="BC56" i="11"/>
  <c r="BB56" i="11"/>
  <c r="BA56" i="11"/>
  <c r="AZ56" i="11"/>
  <c r="AY56" i="11"/>
  <c r="AX56" i="11"/>
  <c r="AW56" i="11"/>
  <c r="AV56" i="11"/>
  <c r="BJ51" i="11"/>
  <c r="BI51" i="11"/>
  <c r="BH51" i="11"/>
  <c r="BG51" i="11"/>
  <c r="BF51" i="11"/>
  <c r="BE51" i="11"/>
  <c r="BD51" i="11"/>
  <c r="BC51" i="11"/>
  <c r="BB51" i="11"/>
  <c r="BA51" i="11"/>
  <c r="AZ51" i="11"/>
  <c r="AY51" i="11"/>
  <c r="AX51" i="11"/>
  <c r="AW51" i="11"/>
  <c r="AV51" i="11"/>
  <c r="BJ47" i="11"/>
  <c r="BI47" i="11"/>
  <c r="BH47" i="11"/>
  <c r="BG47" i="11"/>
  <c r="BF47" i="11"/>
  <c r="BE47" i="11"/>
  <c r="BD47" i="11"/>
  <c r="BC47" i="11"/>
  <c r="BB47" i="11"/>
  <c r="BA47" i="11"/>
  <c r="AZ47" i="11"/>
  <c r="AY47" i="11"/>
  <c r="AX47" i="11"/>
  <c r="AW47" i="11"/>
  <c r="AV47" i="11"/>
  <c r="BJ40" i="11"/>
  <c r="BI40" i="11"/>
  <c r="BH40" i="11"/>
  <c r="BG40" i="11"/>
  <c r="BF40" i="11"/>
  <c r="BE40" i="11"/>
  <c r="BD40" i="11"/>
  <c r="BC40" i="11"/>
  <c r="BB40" i="11"/>
  <c r="BA40" i="11"/>
  <c r="AZ40" i="11"/>
  <c r="AY40" i="11"/>
  <c r="AX40" i="11"/>
  <c r="AW40" i="11"/>
  <c r="AV40" i="11"/>
  <c r="BJ33" i="11"/>
  <c r="BI33" i="11"/>
  <c r="BH33" i="11"/>
  <c r="BG33" i="11"/>
  <c r="BF33" i="11"/>
  <c r="BE33" i="11"/>
  <c r="BD33" i="11"/>
  <c r="BC33" i="11"/>
  <c r="BB33" i="11"/>
  <c r="BA33" i="11"/>
  <c r="AZ33" i="11"/>
  <c r="AY33" i="11"/>
  <c r="AX33" i="11"/>
  <c r="AW33" i="11"/>
  <c r="AV33" i="11"/>
  <c r="BJ25" i="11"/>
  <c r="BI25" i="11"/>
  <c r="BI57" i="11"/>
  <c r="BH25" i="11"/>
  <c r="BG25" i="11"/>
  <c r="BF25" i="11"/>
  <c r="BE25" i="11"/>
  <c r="BD25" i="11"/>
  <c r="BC25" i="11"/>
  <c r="BC57" i="11" s="1"/>
  <c r="BB25" i="11"/>
  <c r="BA25" i="11"/>
  <c r="AZ25" i="11"/>
  <c r="AY25" i="11"/>
  <c r="AX25" i="11"/>
  <c r="AW25" i="11"/>
  <c r="AV25" i="11"/>
  <c r="AU56" i="11"/>
  <c r="AT56" i="11"/>
  <c r="AS56" i="11"/>
  <c r="AR56" i="11"/>
  <c r="AQ56" i="11"/>
  <c r="AP56" i="11"/>
  <c r="AO56" i="11"/>
  <c r="AN56" i="11"/>
  <c r="AM56" i="11"/>
  <c r="AL56" i="11"/>
  <c r="AK56" i="11"/>
  <c r="AJ56" i="11"/>
  <c r="AI56" i="11"/>
  <c r="AH56" i="11"/>
  <c r="AG56" i="11"/>
  <c r="AU51" i="11"/>
  <c r="AT51" i="11"/>
  <c r="AS51" i="11"/>
  <c r="AR51" i="11"/>
  <c r="AQ51" i="11"/>
  <c r="AP51" i="11"/>
  <c r="AO51" i="11"/>
  <c r="AN51" i="11"/>
  <c r="AM51" i="11"/>
  <c r="AL51" i="11"/>
  <c r="AK51" i="11"/>
  <c r="AJ51" i="11"/>
  <c r="AI51" i="11"/>
  <c r="AH51" i="11"/>
  <c r="AG51" i="11"/>
  <c r="AU47" i="11"/>
  <c r="AT47" i="11"/>
  <c r="AS47" i="11"/>
  <c r="AR47" i="11"/>
  <c r="AQ47" i="11"/>
  <c r="AP47" i="11"/>
  <c r="AO47" i="11"/>
  <c r="AN47" i="11"/>
  <c r="AM47" i="11"/>
  <c r="AL47" i="11"/>
  <c r="AK47" i="11"/>
  <c r="AJ47" i="11"/>
  <c r="AI47" i="11"/>
  <c r="AH47" i="11"/>
  <c r="AG47" i="11"/>
  <c r="AU40" i="11"/>
  <c r="AT40" i="11"/>
  <c r="AS40" i="11"/>
  <c r="AR40" i="11"/>
  <c r="AQ40" i="11"/>
  <c r="AP40" i="11"/>
  <c r="AO40" i="11"/>
  <c r="AN40" i="11"/>
  <c r="AM40" i="11"/>
  <c r="AL40" i="11"/>
  <c r="AK40" i="11"/>
  <c r="AJ40" i="11"/>
  <c r="AI40" i="11"/>
  <c r="AH40" i="11"/>
  <c r="AG40" i="11"/>
  <c r="AU33" i="11"/>
  <c r="AT33" i="11"/>
  <c r="AS33" i="11"/>
  <c r="AR33" i="11"/>
  <c r="AQ33" i="11"/>
  <c r="AP33" i="11"/>
  <c r="AO33" i="11"/>
  <c r="AN33" i="11"/>
  <c r="AM33" i="11"/>
  <c r="AL33" i="11"/>
  <c r="AK33" i="11"/>
  <c r="AJ33" i="11"/>
  <c r="AI33" i="11"/>
  <c r="AH33" i="11"/>
  <c r="AG33" i="11"/>
  <c r="AU25" i="11"/>
  <c r="AT25" i="11"/>
  <c r="AT57" i="11"/>
  <c r="AS25" i="11"/>
  <c r="AR25" i="11"/>
  <c r="AQ25" i="11"/>
  <c r="AP25" i="11"/>
  <c r="AO25" i="11"/>
  <c r="AN25" i="11"/>
  <c r="AN57" i="11" s="1"/>
  <c r="AM25" i="11"/>
  <c r="AL25" i="11"/>
  <c r="AK25" i="11"/>
  <c r="AJ25" i="11"/>
  <c r="AI25" i="11"/>
  <c r="AH25" i="11"/>
  <c r="AH57" i="11"/>
  <c r="AG25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S56" i="11"/>
  <c r="R56" i="11"/>
  <c r="AF51" i="11"/>
  <c r="AE51" i="11"/>
  <c r="AD51" i="11"/>
  <c r="AC51" i="11"/>
  <c r="AB51" i="11"/>
  <c r="AA51" i="11"/>
  <c r="Z51" i="11"/>
  <c r="Y51" i="11"/>
  <c r="X51" i="11"/>
  <c r="W51" i="11"/>
  <c r="V51" i="11"/>
  <c r="U51" i="11"/>
  <c r="T51" i="11"/>
  <c r="S51" i="11"/>
  <c r="R51" i="11"/>
  <c r="AF47" i="1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S40" i="11"/>
  <c r="R40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AF25" i="11"/>
  <c r="AE25" i="11"/>
  <c r="AE57" i="11"/>
  <c r="AD25" i="11"/>
  <c r="AC25" i="11"/>
  <c r="AC57" i="11" s="1"/>
  <c r="AB25" i="11"/>
  <c r="AB57" i="11" s="1"/>
  <c r="AA25" i="11"/>
  <c r="Z25" i="11"/>
  <c r="Y25" i="11"/>
  <c r="Y57" i="11" s="1"/>
  <c r="X25" i="11"/>
  <c r="W25" i="11"/>
  <c r="W57" i="11" s="1"/>
  <c r="V25" i="11"/>
  <c r="V57" i="11" s="1"/>
  <c r="U25" i="11"/>
  <c r="U57" i="11"/>
  <c r="T25" i="11"/>
  <c r="S25" i="11"/>
  <c r="S57" i="11" s="1"/>
  <c r="R25" i="11"/>
  <c r="R57" i="11" s="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BU56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BW51" i="11"/>
  <c r="D51" i="11"/>
  <c r="C51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D67" i="2"/>
  <c r="C67" i="2"/>
  <c r="D62" i="2"/>
  <c r="C62" i="2"/>
  <c r="D44" i="2"/>
  <c r="C44" i="2"/>
  <c r="A55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A44" i="11"/>
  <c r="A45" i="11" s="1"/>
  <c r="A46" i="11" s="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A37" i="11"/>
  <c r="A38" i="11" s="1"/>
  <c r="A39" i="11" s="1"/>
  <c r="A29" i="11"/>
  <c r="A30" i="11"/>
  <c r="A31" i="11" s="1"/>
  <c r="A32" i="11" s="1"/>
  <c r="A16" i="11"/>
  <c r="A17" i="11"/>
  <c r="A18" i="11" s="1"/>
  <c r="A19" i="11" s="1"/>
  <c r="A20" i="11" s="1"/>
  <c r="A21" i="11" s="1"/>
  <c r="A22" i="11" s="1"/>
  <c r="A23" i="11" s="1"/>
  <c r="A24" i="11" s="1"/>
  <c r="D58" i="2"/>
  <c r="C58" i="2"/>
  <c r="D51" i="2"/>
  <c r="C51" i="2"/>
  <c r="D5" i="11"/>
  <c r="Q25" i="11"/>
  <c r="P25" i="11"/>
  <c r="P57" i="11" s="1"/>
  <c r="O25" i="11"/>
  <c r="N25" i="11"/>
  <c r="N57" i="11"/>
  <c r="M25" i="11"/>
  <c r="L25" i="11"/>
  <c r="L57" i="11" s="1"/>
  <c r="K25" i="11"/>
  <c r="K57" i="11" s="1"/>
  <c r="J25" i="11"/>
  <c r="J57" i="11" s="1"/>
  <c r="I25" i="11"/>
  <c r="H25" i="11"/>
  <c r="H57" i="11"/>
  <c r="G25" i="11"/>
  <c r="F25" i="11"/>
  <c r="F57" i="11" s="1"/>
  <c r="E25" i="11"/>
  <c r="E57" i="11" s="1"/>
  <c r="D25" i="11"/>
  <c r="D57" i="11" s="1"/>
  <c r="C25" i="11"/>
  <c r="D36" i="2"/>
  <c r="C36" i="2"/>
  <c r="D28" i="2"/>
  <c r="C28" i="2"/>
  <c r="D20" i="2"/>
  <c r="C20" i="2"/>
  <c r="C68" i="2" s="1"/>
  <c r="C69" i="2" s="1"/>
  <c r="BU58" i="11" s="1"/>
  <c r="BW56" i="11"/>
  <c r="BV51" i="11"/>
  <c r="BW47" i="11"/>
  <c r="BU40" i="11"/>
  <c r="BP57" i="11"/>
  <c r="BE57" i="11"/>
  <c r="AY57" i="11"/>
  <c r="AJ57" i="11"/>
  <c r="BU33" i="11"/>
  <c r="AI57" i="11"/>
  <c r="BW33" i="11"/>
  <c r="BN57" i="11"/>
  <c r="BM57" i="11"/>
  <c r="BL57" i="11"/>
  <c r="BH57" i="11"/>
  <c r="BG57" i="11"/>
  <c r="BF57" i="11"/>
  <c r="BB57" i="11"/>
  <c r="BA57" i="11"/>
  <c r="AZ57" i="11"/>
  <c r="AV57" i="11"/>
  <c r="AQ57" i="11"/>
  <c r="AM57" i="11"/>
  <c r="AL57" i="11"/>
  <c r="BU51" i="11"/>
  <c r="BV47" i="11"/>
  <c r="BU47" i="11"/>
  <c r="BQ57" i="11"/>
  <c r="AP57" i="11"/>
  <c r="AW57" i="11"/>
  <c r="BO57" i="11"/>
  <c r="AD57" i="11"/>
  <c r="I57" i="11"/>
  <c r="BK57" i="11"/>
  <c r="AK57" i="11"/>
  <c r="BV33" i="11"/>
  <c r="BV57" i="11" s="1"/>
  <c r="C70" i="2" s="1"/>
  <c r="BD57" i="11"/>
  <c r="AX57" i="11"/>
  <c r="AU57" i="11"/>
  <c r="AO57" i="11"/>
  <c r="Q57" i="11"/>
  <c r="O57" i="11"/>
  <c r="M57" i="11"/>
  <c r="BV56" i="11"/>
  <c r="G57" i="11"/>
  <c r="C57" i="11"/>
  <c r="BW40" i="11"/>
  <c r="BV40" i="11"/>
  <c r="AA57" i="11"/>
  <c r="AR57" i="11"/>
  <c r="Z57" i="11"/>
  <c r="X57" i="11"/>
  <c r="T57" i="11"/>
  <c r="BR57" i="11"/>
  <c r="BJ57" i="11"/>
  <c r="AS57" i="11"/>
  <c r="AG57" i="11"/>
  <c r="AF57" i="11"/>
  <c r="BV25" i="11"/>
  <c r="BW25" i="11"/>
  <c r="BW57" i="11" s="1"/>
  <c r="D70" i="2" s="1"/>
  <c r="BU25" i="11"/>
  <c r="BU57" i="11"/>
  <c r="D68" i="2"/>
  <c r="D69" i="2"/>
  <c r="BW58" i="11" l="1"/>
</calcChain>
</file>

<file path=xl/sharedStrings.xml><?xml version="1.0" encoding="utf-8"?>
<sst xmlns="http://schemas.openxmlformats.org/spreadsheetml/2006/main" count="236" uniqueCount="137">
  <si>
    <t>Entrate</t>
  </si>
  <si>
    <t>COMPETENZA</t>
  </si>
  <si>
    <t>CASSA</t>
  </si>
  <si>
    <t>TOTALE GENERALE DELLE ENTRATE</t>
  </si>
  <si>
    <t xml:space="preserve">Competenza </t>
  </si>
  <si>
    <t>Cassa</t>
  </si>
  <si>
    <t>Prospetto di cui all'articolo 8, comma 1, del Decreto Legge 24 aprile 2014, n. 66</t>
  </si>
  <si>
    <t>Titolo
Tipologia</t>
  </si>
  <si>
    <t>Fondo pluriennale vincolato per spese correnti</t>
  </si>
  <si>
    <t>Denominazione</t>
  </si>
  <si>
    <t>Fondo pluriennale vincolato per spese in conto capitale</t>
  </si>
  <si>
    <t>Utilizzo Risultato di Amministrazione</t>
  </si>
  <si>
    <t>Fondo di Cassa all'1/1/esercizio di riferimento</t>
  </si>
  <si>
    <t>TITOLO 1</t>
  </si>
  <si>
    <t>Entrate correnti di natura tributaria, contributiva e perequativa</t>
  </si>
  <si>
    <t>Tipologia 101: Imposte, tasse e proventi assimilati</t>
  </si>
  <si>
    <t>Tipologia 102: Tributi destinati al finanziamento della sanità</t>
  </si>
  <si>
    <t>Tipologia 103: Tributi devoluti e regolati alle autonomie speciali</t>
  </si>
  <si>
    <t>Tipologia 104: Compartecipazioni di tributi</t>
  </si>
  <si>
    <t>Tipologia 301: Fondi perequativi da Amministrazioni Centrali</t>
  </si>
  <si>
    <t>Tipologia 302: Fondi perequativi dalla Regione o Provincia autonoma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</si>
  <si>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</si>
  <si>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</si>
  <si>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</si>
  <si>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</si>
  <si>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</si>
  <si>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</si>
  <si>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104: Trasferimenti correnti da Istituzioni Sociali Private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</si>
  <si>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</si>
  <si>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</si>
  <si>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</si>
  <si>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</si>
  <si>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</si>
  <si>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</si>
  <si>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</si>
  <si>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</si>
  <si>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</si>
  <si>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</si>
  <si>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</si>
  <si>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</si>
  <si>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</si>
  <si>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</si>
  <si>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</si>
  <si>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</si>
  <si>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</si>
  <si>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</si>
  <si>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</si>
  <si>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</si>
  <si>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</si>
  <si>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200: Riscossione di crediti di breve termine</t>
  </si>
  <si>
    <t>Tipologia 300: Riscossione crediti di medio-lungo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</si>
  <si>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</si>
  <si>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</si>
  <si>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</si>
  <si>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</si>
  <si>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</si>
  <si>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</si>
  <si>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</si>
  <si>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</si>
  <si>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</si>
  <si>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</si>
  <si>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</si>
  <si>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</si>
  <si>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</si>
  <si>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</si>
  <si>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 TITOLI</t>
  </si>
  <si>
    <t>Servizi istituzionali, generali e
di gestione</t>
  </si>
  <si>
    <t>Giustizia</t>
  </si>
  <si>
    <t>Ordine pubblico e sicurezza</t>
  </si>
  <si>
    <t>Istruzione e diritto allo studio</t>
  </si>
  <si>
    <t>Tutela e valorizzazione dei beni e
delle attività culturali</t>
  </si>
  <si>
    <t>RIPIANO DISAVANZO NELL'ESERCIZIO</t>
  </si>
  <si>
    <t>TITOLO 1 - Spese correnti</t>
  </si>
  <si>
    <t>Redditi da lavoro dipendente</t>
  </si>
  <si>
    <t>Imposte e tasse a carico dell'ente</t>
  </si>
  <si>
    <t>Acquisto di beni e servizi</t>
  </si>
  <si>
    <t>Trasferimenti di tributi</t>
  </si>
  <si>
    <t>Fondi perequativi</t>
  </si>
  <si>
    <t>Interessi passivi</t>
  </si>
  <si>
    <t>Altre spese per redditi da capitale</t>
  </si>
  <si>
    <t>Rimborsi e poste correttive delle entrate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</si>
  <si>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</si>
  <si>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</si>
  <si>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</si>
  <si>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</si>
  <si>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</si>
  <si>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</si>
  <si>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</si>
  <si>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</si>
  <si>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</si>
  <si>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</si>
  <si>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</si>
  <si>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</si>
  <si>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</si>
  <si>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>Altre spese per incremento di attività finanziarie</t>
  </si>
  <si>
    <t>TOTALE TITOLO 3</t>
  </si>
  <si>
    <t>TITOLO 4 - Rimborso di prestiti</t>
  </si>
  <si>
    <t>Rimborso di titoli obbligazionari</t>
  </si>
  <si>
    <t>Rimborso prestiti a breve termine</t>
  </si>
  <si>
    <t>Rimborso mutui e altri finanziamenti a medio lungo termine</t>
  </si>
  <si>
    <t>Rimborso di altre forme di indebitamento</t>
  </si>
  <si>
    <t>TOTALE TITOLO 4</t>
  </si>
  <si>
    <t>TITOLO 5 - Chiusura Anticipazioni ricevute da istituto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</si>
  <si>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</si>
  <si>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</si>
  <si>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</si>
  <si>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</si>
  <si>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</si>
  <si>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</si>
  <si>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</si>
  <si>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</si>
  <si>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</si>
  <si>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</si>
  <si>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</si>
  <si>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</si>
  <si>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
famiglia</t>
  </si>
  <si>
    <t>Tutela della salute</t>
  </si>
  <si>
    <t>Sviluppo economico e
competitività</t>
  </si>
  <si>
    <t>Politiche per il lavoro e la
formazione professionale</t>
  </si>
  <si>
    <t>Agricoltura, politiche
agroalimentari e pesca</t>
  </si>
  <si>
    <t>Energia e diversificazione delle
fonti energetiche</t>
  </si>
  <si>
    <t>Relazioni con le altre
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</si>
  <si>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</si>
  <si>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</si>
  <si>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</si>
  <si>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</si>
  <si>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</si>
  <si>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Ripiano
disavanzo</t>
  </si>
  <si>
    <t>Totale generale delle spese</t>
  </si>
  <si>
    <t>DISAVANZO FORMATOSI NELL'ESERCIZIO (Totale generale delle spese di competenza - Totale generale delle entrate di competenza)</t>
  </si>
  <si>
    <t>AVANZO FORMATOSI NELL'ESERCIZIO/FONDO DI CASSA (Totale generale delle entrate - Totale generale delle spese)</t>
  </si>
  <si>
    <t>fondo pluriennale vincolato</t>
  </si>
  <si>
    <t>Impegni</t>
  </si>
  <si>
    <t>DATI DI RENDICONTO ANNO</t>
  </si>
  <si>
    <t>Spese</t>
  </si>
  <si>
    <t>Politiche giovanili, sport e tempo libero</t>
  </si>
  <si>
    <t>TITOLI E MACROAGGREGATI DI SPESA/MISSIONI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</si>
</sst>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4"/>
      <color indexed="8"/>
      <name val="Calibri"/>
      <family val="2"/>
    </font>
    <font>
      <b/>
      <sz val="8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10"/>
      <name val="Arial Narrow"/>
      <family val="2"/>
    </font>
    <font>
      <sz val="10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BAFF8B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0" fillId="0" borderId="1" xfId="0" applyBorder="1"/>
    <xf numFmtId="0" fontId="0" fillId="0" borderId="0" xfId="0" applyBorder="1"/>
    <xf numFmtId="0" fontId="4" fillId="0" borderId="0" xfId="0" applyFont="1"/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43" fontId="0" fillId="0" borderId="3" xfId="1" applyFont="1" applyFill="1" applyBorder="1" applyAlignment="1" applyProtection="1">
      <alignment vertical="center"/>
    </xf>
    <xf numFmtId="43" fontId="0" fillId="0" borderId="0" xfId="1" applyFont="1" applyFill="1" applyBorder="1" applyAlignment="1" applyProtection="1">
      <alignment vertical="center"/>
    </xf>
    <xf numFmtId="0" fontId="0" fillId="3" borderId="3" xfId="0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43" fontId="2" fillId="3" borderId="3" xfId="1" applyFont="1" applyFill="1" applyBorder="1" applyAlignment="1" applyProtection="1">
      <alignment vertical="center"/>
    </xf>
    <xf numFmtId="0" fontId="8" fillId="0" borderId="2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3" fontId="0" fillId="0" borderId="4" xfId="1" applyFont="1" applyFill="1" applyBorder="1" applyAlignment="1" applyProtection="1">
      <alignment vertical="center"/>
    </xf>
    <xf numFmtId="0" fontId="6" fillId="3" borderId="0" xfId="0" applyFont="1" applyFill="1" applyBorder="1" applyAlignment="1">
      <alignment vertical="center"/>
    </xf>
    <xf numFmtId="43" fontId="2" fillId="3" borderId="4" xfId="1" applyFont="1" applyFill="1" applyBorder="1" applyAlignment="1" applyProtection="1">
      <alignment vertical="center"/>
    </xf>
    <xf numFmtId="43" fontId="5" fillId="0" borderId="5" xfId="1" applyFont="1" applyFill="1" applyBorder="1" applyAlignment="1" applyProtection="1">
      <alignment vertical="center" wrapText="1"/>
    </xf>
    <xf numFmtId="0" fontId="0" fillId="0" borderId="5" xfId="0" applyBorder="1" applyAlignment="1">
      <alignment vertical="center"/>
    </xf>
    <xf numFmtId="0" fontId="5" fillId="3" borderId="3" xfId="0" applyFont="1" applyFill="1" applyBorder="1" applyAlignment="1">
      <alignment vertical="center" wrapText="1"/>
    </xf>
    <xf numFmtId="43" fontId="3" fillId="3" borderId="3" xfId="1" applyFont="1" applyFill="1" applyBorder="1" applyAlignment="1" applyProtection="1">
      <alignment vertical="center"/>
    </xf>
    <xf numFmtId="43" fontId="3" fillId="0" borderId="0" xfId="1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9" fillId="0" borderId="3" xfId="0" applyFont="1" applyBorder="1"/>
    <xf numFmtId="0" fontId="7" fillId="0" borderId="3" xfId="0" applyFont="1" applyBorder="1" applyAlignment="1">
      <alignment vertical="top" wrapText="1"/>
    </xf>
    <xf numFmtId="43" fontId="0" fillId="0" borderId="3" xfId="1" applyFont="1" applyFill="1" applyBorder="1" applyAlignment="1" applyProtection="1"/>
    <xf numFmtId="43" fontId="2" fillId="3" borderId="3" xfId="1" applyFont="1" applyFill="1" applyBorder="1" applyAlignment="1" applyProtection="1"/>
    <xf numFmtId="0" fontId="5" fillId="3" borderId="6" xfId="0" applyFont="1" applyFill="1" applyBorder="1" applyAlignment="1">
      <alignment vertical="top" wrapText="1"/>
    </xf>
    <xf numFmtId="43" fontId="3" fillId="3" borderId="6" xfId="1" applyFont="1" applyFill="1" applyBorder="1" applyAlignment="1" applyProtection="1"/>
    <xf numFmtId="0" fontId="3" fillId="0" borderId="0" xfId="0" applyFont="1"/>
    <xf numFmtId="0" fontId="5" fillId="0" borderId="1" xfId="0" applyFont="1" applyBorder="1" applyAlignment="1">
      <alignment vertical="top" wrapText="1"/>
    </xf>
    <xf numFmtId="43" fontId="0" fillId="0" borderId="1" xfId="1" applyFont="1" applyFill="1" applyBorder="1" applyAlignment="1" applyProtection="1"/>
    <xf numFmtId="0" fontId="0" fillId="3" borderId="7" xfId="0" applyFill="1" applyBorder="1"/>
    <xf numFmtId="0" fontId="5" fillId="3" borderId="7" xfId="0" applyFont="1" applyFill="1" applyBorder="1" applyAlignment="1">
      <alignment vertical="center" wrapText="1"/>
    </xf>
    <xf numFmtId="43" fontId="3" fillId="3" borderId="7" xfId="1" applyFont="1" applyFill="1" applyBorder="1" applyAlignment="1" applyProtection="1">
      <alignment horizontal="right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0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/>
    </xf>
    <xf numFmtId="0" fontId="8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11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0" fillId="3" borderId="3" xfId="0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6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3" fillId="3" borderId="6" xfId="0" applyFont="1" applyFill="1" applyBorder="1" applyAlignment="1">
      <alignment horizontal="center" vertical="top"/>
    </xf>
    <xf numFmtId="0" fontId="0" fillId="0" borderId="16" xfId="0" applyBorder="1"/>
    <xf numFmtId="0" fontId="5" fillId="0" borderId="16" xfId="0" applyFont="1" applyBorder="1" applyAlignment="1">
      <alignment vertical="top" wrapText="1"/>
    </xf>
    <xf numFmtId="43" fontId="0" fillId="0" borderId="16" xfId="1" applyFont="1" applyFill="1" applyBorder="1" applyAlignment="1" applyProtection="1"/>
    <xf numFmtId="0" fontId="0" fillId="0" borderId="17" xfId="0" applyBorder="1"/>
    <xf numFmtId="0" fontId="9" fillId="2" borderId="18" xfId="0" applyFont="1" applyFill="1" applyBorder="1" applyAlignment="1">
      <alignment horizontal="center" vertical="center"/>
    </xf>
    <xf numFmtId="43" fontId="9" fillId="0" borderId="3" xfId="0" applyNumberFormat="1" applyFont="1" applyBorder="1"/>
    <xf numFmtId="0" fontId="0" fillId="0" borderId="0" xfId="0" applyAlignment="1">
      <alignment horizontal="center"/>
    </xf>
    <xf numFmtId="0" fontId="0" fillId="0" borderId="0" xfId="0" applyFont="1" applyBorder="1" applyAlignment="1">
      <alignment horizontal="center"/>
    </xf>
    <xf numFmtId="0" fontId="9" fillId="2" borderId="19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14" xfId="0" applyBorder="1" applyAlignment="1">
      <alignment horizontal="center"/>
    </xf>
    <xf numFmtId="0" fontId="9" fillId="0" borderId="2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9" fillId="0" borderId="21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247650</xdr:colOff>
          <xdr:row>0</xdr:row>
          <xdr:rowOff>38100</xdr:rowOff>
        </xdr:from>
        <xdr:to>
          <xdr:col>1</xdr:col>
          <xdr:colOff>1295400</xdr:colOff>
          <xdr:row>2</xdr:row>
          <xdr:rowOff>85725</xdr:rowOff>
        </xdr:to>
        <xdr:sp macro="" textlink="">
          <xdr:nvSpPr>
            <xdr:cNvPr id="2049" name="CommandButton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2">
    <tabColor rgb="FF92D050"/>
    <pageSetUpPr fitToPage="1"/>
  </sheetPr>
  <dimension ref="A1:F70"/>
  <sheetViews>
    <sheetView showGridLines="0" view="pageLayout" topLeftCell="A16" zoomScale="70" zoomScaleNormal="75" zoomScalePageLayoutView="70" workbookViewId="0">
      <selection activeCell="E7" sqref="E7"/>
    </sheetView>
  </sheetViews>
  <sheetFormatPr defaultRowHeight="12.75" x14ac:dyDescent="0.2"/>
  <cols>
    <col min="1" max="1" width="10.7109375" customWidth="1"/>
    <col min="2" max="2" width="72.28515625" customWidth="1"/>
    <col min="3" max="3" width="26" customWidth="1"/>
    <col min="4" max="4" width="28" customWidth="1"/>
    <col min="5" max="5" width="28" style="2" customWidth="1"/>
    <col min="6" max="6" width="25.28515625" style="2" customWidth="1"/>
  </cols>
  <sheetData>
    <row r="1" spans="1:6" x14ac:dyDescent="0.2">
      <c r="E1"/>
      <c r="F1"/>
    </row>
    <row r="2" spans="1:6" x14ac:dyDescent="0.2">
      <c r="A2" s="78" t="s">
        <v>6</v>
      </c>
      <c r="B2" s="78"/>
      <c r="C2" s="78"/>
      <c r="D2" s="78"/>
      <c r="E2"/>
      <c r="F2"/>
    </row>
    <row r="3" spans="1:6" x14ac:dyDescent="0.2">
      <c r="D3" s="77"/>
      <c r="E3"/>
      <c r="F3"/>
    </row>
    <row r="4" spans="1:6" ht="18.75" x14ac:dyDescent="0.3">
      <c r="A4" s="3" t="s">
        <v>0</v>
      </c>
    </row>
    <row r="5" spans="1:6" ht="18.75" x14ac:dyDescent="0.3">
      <c r="A5" s="3"/>
      <c r="B5" s="39" t="s">
        <v>133</v>
      </c>
      <c r="C5" s="40">
        <v>2019</v>
      </c>
    </row>
    <row r="7" spans="1:6" ht="24" customHeight="1" x14ac:dyDescent="0.2">
      <c r="A7" s="41" t="s">
        <v>7</v>
      </c>
      <c r="B7" s="47" t="s">
        <v>9</v>
      </c>
      <c r="C7" s="43" t="s">
        <v>1</v>
      </c>
      <c r="D7" s="43" t="s">
        <v>2</v>
      </c>
      <c r="E7" s="4"/>
      <c r="F7" s="4"/>
    </row>
    <row r="8" spans="1:6" x14ac:dyDescent="0.2">
      <c r="A8" s="42"/>
      <c r="B8" s="46" t="s">
        <v>8</v>
      </c>
      <c r="C8" s="7">
        <v>15138296.050000001</v>
      </c>
      <c r="D8" s="45"/>
      <c r="E8" s="6"/>
      <c r="F8" s="6"/>
    </row>
    <row r="9" spans="1:6" x14ac:dyDescent="0.2">
      <c r="A9" s="42"/>
      <c r="B9" s="48" t="s">
        <v>10</v>
      </c>
      <c r="C9" s="7">
        <v>205533877.38999999</v>
      </c>
      <c r="D9" s="45"/>
      <c r="E9" s="6"/>
      <c r="F9" s="6"/>
    </row>
    <row r="10" spans="1:6" x14ac:dyDescent="0.2">
      <c r="A10" s="42"/>
      <c r="B10" s="48" t="s">
        <v>11</v>
      </c>
      <c r="C10" s="7">
        <v>13203765.16</v>
      </c>
      <c r="D10" s="45"/>
      <c r="E10" s="6"/>
      <c r="F10" s="6"/>
    </row>
    <row r="11" spans="1:6" x14ac:dyDescent="0.2">
      <c r="A11" s="42"/>
      <c r="B11" s="48" t="s">
        <v>12</v>
      </c>
      <c r="C11" s="7"/>
      <c r="D11" s="7">
        <v>9849687.5700000003</v>
      </c>
      <c r="E11" s="6"/>
      <c r="F11" s="6"/>
    </row>
    <row r="12" spans="1:6" x14ac:dyDescent="0.2">
      <c r="A12" s="42"/>
      <c r="B12" s="49"/>
      <c r="C12" s="7"/>
      <c r="D12" s="45"/>
      <c r="E12" s="6"/>
      <c r="F12" s="6"/>
    </row>
    <row r="13" spans="1:6" x14ac:dyDescent="0.2">
      <c r="A13" s="50" t="s">
        <v>13</v>
      </c>
      <c r="B13" s="48" t="s">
        <v>14</v>
      </c>
      <c r="C13" s="44"/>
      <c r="D13" s="45"/>
      <c r="E13" s="6"/>
      <c r="F13" s="6"/>
    </row>
    <row r="14" spans="1:6" x14ac:dyDescent="0.2">
      <c r="A14" s="51">
        <v>10101</v>
      </c>
      <c r="B14" s="52" t="s">
        <v>15</v>
      </c>
      <c r="C14" s="7">
        <v>442090855.67000002</v>
      </c>
      <c r="D14" s="7">
        <v>244478620.28999999</v>
      </c>
      <c r="E14" s="8"/>
      <c r="F14" s="8"/>
    </row>
    <row r="15" spans="1:6" x14ac:dyDescent="0.2">
      <c r="A15" s="51">
        <v>10102</v>
      </c>
      <c r="B15" s="52" t="s">
        <v>16</v>
      </c>
      <c r="C15" s="7">
        <v>0</v>
      </c>
      <c r="D15" s="7">
        <v>0</v>
      </c>
      <c r="E15" s="8"/>
      <c r="F15" s="8"/>
    </row>
    <row r="16" spans="1:6" x14ac:dyDescent="0.2">
      <c r="A16" s="51">
        <v>10103</v>
      </c>
      <c r="B16" s="52" t="s">
        <v>17</v>
      </c>
      <c r="C16" s="7">
        <v>0</v>
      </c>
      <c r="D16" s="7">
        <v>0</v>
      </c>
      <c r="E16" s="8"/>
      <c r="F16" s="8"/>
    </row>
    <row r="17" spans="1:6" x14ac:dyDescent="0.2">
      <c r="A17" s="51">
        <v>10104</v>
      </c>
      <c r="B17" s="52" t="s">
        <v>18</v>
      </c>
      <c r="C17" s="7">
        <v>14251622.02</v>
      </c>
      <c r="D17" s="7">
        <v>13919099.76</v>
      </c>
      <c r="E17" s="8"/>
      <c r="F17" s="8"/>
    </row>
    <row r="18" spans="1:6" x14ac:dyDescent="0.2">
      <c r="A18" s="51">
        <v>10301</v>
      </c>
      <c r="B18" s="52" t="s">
        <v>19</v>
      </c>
      <c r="C18" s="7">
        <v>133759002.06999999</v>
      </c>
      <c r="D18" s="7">
        <v>133759002.06999999</v>
      </c>
      <c r="E18" s="8"/>
      <c r="F18" s="8"/>
    </row>
    <row r="19" spans="1:6" x14ac:dyDescent="0.2">
      <c r="A19" s="51">
        <v>10302</v>
      </c>
      <c r="B19" s="52" t="s">
        <v>20</v>
      </c>
      <c r="C19" s="7">
        <v>0</v>
      </c>
      <c r="D19" s="7">
        <v>0</v>
      </c>
      <c r="E19" s="8"/>
      <c r="F19" s="8"/>
    </row>
    <row r="20" spans="1:6" ht="15" x14ac:dyDescent="0.2">
      <c r="A20" s="59">
        <v>10000</v>
      </c>
      <c r="B20" s="10" t="s">
        <v>21</v>
      </c>
      <c r="C20" s="11">
        <f>SUM(C14:C19)</f>
        <v>590101479.75999999</v>
      </c>
      <c r="D20" s="11">
        <f>SUM(D14:D19)</f>
        <v>392156722.12</v>
      </c>
      <c r="E20" s="8"/>
      <c r="F20" s="8"/>
    </row>
    <row r="21" spans="1:6" x14ac:dyDescent="0.2">
      <c r="A21" s="5"/>
      <c r="B21" s="6"/>
      <c r="C21" s="14"/>
      <c r="D21" s="14"/>
      <c r="E21" s="8"/>
      <c r="F21" s="8"/>
    </row>
    <row r="22" spans="1:6" x14ac:dyDescent="0.2">
      <c r="A22" s="54" t="s">
        <v>22</v>
      </c>
      <c r="B22" s="48" t="s">
        <v>23</v>
      </c>
      <c r="C22" s="7"/>
      <c r="D22" s="45"/>
      <c r="E22" s="6"/>
      <c r="F22" s="6"/>
    </row>
    <row r="23" spans="1:6" x14ac:dyDescent="0.2">
      <c r="A23" s="51">
        <v>20101</v>
      </c>
      <c r="B23" s="52" t="s">
        <v>24</v>
      </c>
      <c r="C23" s="7">
        <v>157641776.31</v>
      </c>
      <c r="D23" s="7">
        <v>159280940.25</v>
      </c>
      <c r="E23" s="8"/>
      <c r="F23" s="8"/>
    </row>
    <row r="24" spans="1:6" x14ac:dyDescent="0.2">
      <c r="A24" s="56">
        <v>20102</v>
      </c>
      <c r="B24" s="55" t="s">
        <v>25</v>
      </c>
      <c r="C24" s="7">
        <v>0</v>
      </c>
      <c r="D24" s="7">
        <v>0</v>
      </c>
      <c r="E24" s="8"/>
      <c r="F24" s="8"/>
    </row>
    <row r="25" spans="1:6" x14ac:dyDescent="0.2">
      <c r="A25" s="51">
        <v>20103</v>
      </c>
      <c r="B25" s="52" t="s">
        <v>26</v>
      </c>
      <c r="C25" s="7">
        <v>115659</v>
      </c>
      <c r="D25" s="7">
        <v>0</v>
      </c>
      <c r="E25" s="8"/>
      <c r="F25" s="8"/>
    </row>
    <row r="26" spans="1:6" x14ac:dyDescent="0.2">
      <c r="A26" s="51">
        <v>20104</v>
      </c>
      <c r="B26" s="52" t="s">
        <v>27</v>
      </c>
      <c r="C26" s="7">
        <v>7094</v>
      </c>
      <c r="D26" s="7">
        <v>6473.6</v>
      </c>
      <c r="E26" s="8"/>
      <c r="F26" s="8"/>
    </row>
    <row r="27" spans="1:6" x14ac:dyDescent="0.2">
      <c r="A27" s="51">
        <v>20105</v>
      </c>
      <c r="B27" s="52" t="s">
        <v>28</v>
      </c>
      <c r="C27" s="7">
        <v>6390081.0899999999</v>
      </c>
      <c r="D27" s="7">
        <v>5191985.79</v>
      </c>
      <c r="E27" s="8"/>
      <c r="F27" s="8"/>
    </row>
    <row r="28" spans="1:6" ht="15" x14ac:dyDescent="0.2">
      <c r="A28" s="57">
        <v>20000</v>
      </c>
      <c r="B28" s="15" t="s">
        <v>29</v>
      </c>
      <c r="C28" s="16">
        <f>SUM(C23:C27)</f>
        <v>164154610.40000001</v>
      </c>
      <c r="D28" s="16">
        <f>SUM(D23:D27)</f>
        <v>164479399.63999999</v>
      </c>
      <c r="E28" s="8"/>
      <c r="F28" s="8"/>
    </row>
    <row r="29" spans="1:6" x14ac:dyDescent="0.2">
      <c r="A29" s="5"/>
      <c r="B29" s="6"/>
      <c r="C29" s="14"/>
      <c r="D29" s="14"/>
      <c r="E29" s="8"/>
      <c r="F29" s="8"/>
    </row>
    <row r="30" spans="1:6" x14ac:dyDescent="0.2">
      <c r="A30" s="58" t="s">
        <v>30</v>
      </c>
      <c r="B30" s="48" t="s">
        <v>31</v>
      </c>
      <c r="C30" s="7"/>
      <c r="D30" s="7"/>
      <c r="E30" s="8"/>
      <c r="F30" s="8"/>
    </row>
    <row r="31" spans="1:6" x14ac:dyDescent="0.2">
      <c r="A31" s="51">
        <v>30100</v>
      </c>
      <c r="B31" s="52" t="s">
        <v>32</v>
      </c>
      <c r="C31" s="7">
        <v>13915917.73</v>
      </c>
      <c r="D31" s="7">
        <v>12078433.710000001</v>
      </c>
      <c r="E31" s="8"/>
      <c r="F31" s="8"/>
    </row>
    <row r="32" spans="1:6" x14ac:dyDescent="0.2">
      <c r="A32" s="56">
        <v>30200</v>
      </c>
      <c r="B32" s="55" t="s">
        <v>33</v>
      </c>
      <c r="C32" s="7">
        <v>103456067.54000001</v>
      </c>
      <c r="D32" s="7">
        <v>21529319.890000001</v>
      </c>
      <c r="E32" s="8"/>
      <c r="F32" s="8"/>
    </row>
    <row r="33" spans="1:6" x14ac:dyDescent="0.2">
      <c r="A33" s="56">
        <v>30300</v>
      </c>
      <c r="B33" s="55" t="s">
        <v>34</v>
      </c>
      <c r="C33" s="7">
        <v>2155777.89</v>
      </c>
      <c r="D33" s="7">
        <v>955931.49</v>
      </c>
      <c r="E33" s="8"/>
      <c r="F33" s="8"/>
    </row>
    <row r="34" spans="1:6" x14ac:dyDescent="0.2">
      <c r="A34" s="56">
        <v>30400</v>
      </c>
      <c r="B34" s="55" t="s">
        <v>35</v>
      </c>
      <c r="C34" s="7">
        <v>0</v>
      </c>
      <c r="D34" s="7">
        <v>0</v>
      </c>
      <c r="E34" s="8"/>
      <c r="F34" s="8"/>
    </row>
    <row r="35" spans="1:6" x14ac:dyDescent="0.2">
      <c r="A35" s="51">
        <v>30500</v>
      </c>
      <c r="B35" s="52" t="s">
        <v>36</v>
      </c>
      <c r="C35" s="7">
        <v>14189031.470000001</v>
      </c>
      <c r="D35" s="7">
        <v>9602631.8800000008</v>
      </c>
      <c r="E35" s="8"/>
      <c r="F35" s="8"/>
    </row>
    <row r="36" spans="1:6" ht="15" x14ac:dyDescent="0.2">
      <c r="A36" s="59">
        <v>30000</v>
      </c>
      <c r="B36" s="10" t="s">
        <v>37</v>
      </c>
      <c r="C36" s="11">
        <f>SUM(C31:C35)</f>
        <v>133716794.63000001</v>
      </c>
      <c r="D36" s="11">
        <f>SUM(D31:D35)</f>
        <v>44166316.970000006</v>
      </c>
      <c r="E36" s="8"/>
      <c r="F36" s="8"/>
    </row>
    <row r="37" spans="1:6" x14ac:dyDescent="0.2">
      <c r="A37" s="12"/>
      <c r="B37" s="13"/>
      <c r="C37" s="14"/>
      <c r="D37" s="14"/>
      <c r="E37" s="8"/>
      <c r="F37" s="8"/>
    </row>
    <row r="38" spans="1:6" x14ac:dyDescent="0.2">
      <c r="A38" s="58" t="s">
        <v>38</v>
      </c>
      <c r="B38" s="46" t="s">
        <v>39</v>
      </c>
      <c r="C38" s="17"/>
      <c r="D38" s="18"/>
      <c r="E38" s="6"/>
      <c r="F38" s="6"/>
    </row>
    <row r="39" spans="1:6" x14ac:dyDescent="0.2">
      <c r="A39" s="51">
        <v>40100</v>
      </c>
      <c r="B39" s="52" t="s">
        <v>40</v>
      </c>
      <c r="C39" s="7">
        <v>2707504.16</v>
      </c>
      <c r="D39" s="7">
        <v>2713374.26</v>
      </c>
      <c r="E39" s="8"/>
      <c r="F39" s="8"/>
    </row>
    <row r="40" spans="1:6" x14ac:dyDescent="0.2">
      <c r="A40" s="51">
        <v>40200</v>
      </c>
      <c r="B40" s="52" t="s">
        <v>41</v>
      </c>
      <c r="C40" s="7">
        <v>24815074.960000001</v>
      </c>
      <c r="D40" s="7">
        <v>28876678.550000001</v>
      </c>
      <c r="E40" s="8"/>
      <c r="F40" s="8"/>
    </row>
    <row r="41" spans="1:6" x14ac:dyDescent="0.2">
      <c r="A41" s="51">
        <v>40300</v>
      </c>
      <c r="B41" s="52" t="s">
        <v>42</v>
      </c>
      <c r="C41" s="7">
        <v>0</v>
      </c>
      <c r="D41" s="7">
        <v>0</v>
      </c>
      <c r="E41" s="8"/>
      <c r="F41" s="8"/>
    </row>
    <row r="42" spans="1:6" x14ac:dyDescent="0.2">
      <c r="A42" s="51">
        <v>40400</v>
      </c>
      <c r="B42" s="52" t="s">
        <v>43</v>
      </c>
      <c r="C42" s="7">
        <v>1420414.26</v>
      </c>
      <c r="D42" s="7">
        <v>1093749.6200000001</v>
      </c>
      <c r="E42" s="8"/>
      <c r="F42" s="8"/>
    </row>
    <row r="43" spans="1:6" x14ac:dyDescent="0.2">
      <c r="A43" s="56">
        <v>40500</v>
      </c>
      <c r="B43" s="55" t="s">
        <v>44</v>
      </c>
      <c r="C43" s="7">
        <v>10582846.98</v>
      </c>
      <c r="D43" s="7">
        <v>10876441.960000001</v>
      </c>
      <c r="E43" s="8"/>
      <c r="F43" s="8"/>
    </row>
    <row r="44" spans="1:6" ht="15" x14ac:dyDescent="0.2">
      <c r="A44" s="59">
        <v>40000</v>
      </c>
      <c r="B44" s="10" t="s">
        <v>45</v>
      </c>
      <c r="C44" s="11">
        <f>SUM(C39:C43)</f>
        <v>39525840.359999999</v>
      </c>
      <c r="D44" s="11">
        <f>SUM(D39:D43)</f>
        <v>43560244.390000001</v>
      </c>
      <c r="E44" s="8"/>
      <c r="F44" s="8"/>
    </row>
    <row r="45" spans="1:6" x14ac:dyDescent="0.2">
      <c r="A45" s="5"/>
      <c r="B45" s="6"/>
      <c r="C45" s="14"/>
      <c r="D45" s="14"/>
      <c r="E45" s="8"/>
      <c r="F45" s="8"/>
    </row>
    <row r="46" spans="1:6" x14ac:dyDescent="0.2">
      <c r="A46" s="58" t="s">
        <v>46</v>
      </c>
      <c r="B46" s="46" t="s">
        <v>47</v>
      </c>
      <c r="C46" s="17"/>
      <c r="D46" s="18"/>
      <c r="E46" s="6"/>
      <c r="F46" s="6"/>
    </row>
    <row r="47" spans="1:6" x14ac:dyDescent="0.2">
      <c r="A47" s="51">
        <v>50100</v>
      </c>
      <c r="B47" s="52" t="s">
        <v>48</v>
      </c>
      <c r="C47" s="7">
        <v>0</v>
      </c>
      <c r="D47" s="7">
        <v>0</v>
      </c>
      <c r="E47" s="8"/>
      <c r="F47" s="8"/>
    </row>
    <row r="48" spans="1:6" x14ac:dyDescent="0.2">
      <c r="A48" s="51">
        <v>50200</v>
      </c>
      <c r="B48" s="52" t="s">
        <v>49</v>
      </c>
      <c r="C48" s="7">
        <v>0</v>
      </c>
      <c r="D48" s="7">
        <v>0</v>
      </c>
      <c r="E48" s="8"/>
      <c r="F48" s="8"/>
    </row>
    <row r="49" spans="1:6" x14ac:dyDescent="0.2">
      <c r="A49" s="51">
        <v>50300</v>
      </c>
      <c r="B49" s="52" t="s">
        <v>50</v>
      </c>
      <c r="C49" s="7">
        <v>0</v>
      </c>
      <c r="D49" s="7">
        <v>0</v>
      </c>
      <c r="E49" s="8"/>
      <c r="F49" s="8"/>
    </row>
    <row r="50" spans="1:6" x14ac:dyDescent="0.2">
      <c r="A50" s="51">
        <v>50400</v>
      </c>
      <c r="B50" s="52" t="s">
        <v>51</v>
      </c>
      <c r="C50" s="7">
        <v>0</v>
      </c>
      <c r="D50" s="7">
        <v>6657638.8600000003</v>
      </c>
      <c r="E50" s="8"/>
      <c r="F50" s="8"/>
    </row>
    <row r="51" spans="1:6" ht="15" x14ac:dyDescent="0.2">
      <c r="A51" s="59">
        <v>50000</v>
      </c>
      <c r="B51" s="10" t="s">
        <v>52</v>
      </c>
      <c r="C51" s="11">
        <f>SUM(C47:C50)</f>
        <v>0</v>
      </c>
      <c r="D51" s="11">
        <f>SUM(D47:D50)</f>
        <v>6657638.8600000003</v>
      </c>
      <c r="E51" s="8"/>
      <c r="F51" s="8"/>
    </row>
    <row r="52" spans="1:6" x14ac:dyDescent="0.2">
      <c r="A52" s="5"/>
      <c r="B52" s="6"/>
      <c r="C52" s="14"/>
      <c r="D52" s="14"/>
      <c r="E52" s="8"/>
      <c r="F52" s="8"/>
    </row>
    <row r="53" spans="1:6" x14ac:dyDescent="0.2">
      <c r="A53" s="58" t="s">
        <v>53</v>
      </c>
      <c r="B53" s="46" t="s">
        <v>54</v>
      </c>
      <c r="C53" s="17"/>
      <c r="D53" s="18"/>
      <c r="E53" s="6"/>
      <c r="F53" s="6"/>
    </row>
    <row r="54" spans="1:6" x14ac:dyDescent="0.2">
      <c r="A54" s="51">
        <v>60100</v>
      </c>
      <c r="B54" s="52" t="s">
        <v>48</v>
      </c>
      <c r="C54" s="7">
        <v>0</v>
      </c>
      <c r="D54" s="7">
        <v>0</v>
      </c>
      <c r="E54" s="8"/>
      <c r="F54" s="8"/>
    </row>
    <row r="55" spans="1:6" x14ac:dyDescent="0.2">
      <c r="A55" s="51">
        <v>60200</v>
      </c>
      <c r="B55" s="52" t="s">
        <v>49</v>
      </c>
      <c r="C55" s="7">
        <v>14899859.789999999</v>
      </c>
      <c r="D55" s="7">
        <v>14899859.789999999</v>
      </c>
      <c r="E55" s="8"/>
      <c r="F55" s="8"/>
    </row>
    <row r="56" spans="1:6" x14ac:dyDescent="0.2">
      <c r="A56" s="51">
        <v>60300</v>
      </c>
      <c r="B56" s="52" t="s">
        <v>50</v>
      </c>
      <c r="C56" s="7">
        <v>0</v>
      </c>
      <c r="D56" s="7">
        <v>2034532.47</v>
      </c>
      <c r="E56" s="8"/>
      <c r="F56" s="8"/>
    </row>
    <row r="57" spans="1:6" x14ac:dyDescent="0.2">
      <c r="A57" s="51">
        <v>60400</v>
      </c>
      <c r="B57" s="52" t="s">
        <v>51</v>
      </c>
      <c r="C57" s="7">
        <v>0</v>
      </c>
      <c r="D57" s="7">
        <v>0</v>
      </c>
      <c r="E57" s="8"/>
      <c r="F57" s="8"/>
    </row>
    <row r="58" spans="1:6" ht="15" x14ac:dyDescent="0.2">
      <c r="A58" s="59">
        <v>60000</v>
      </c>
      <c r="B58" s="10" t="s">
        <v>55</v>
      </c>
      <c r="C58" s="11">
        <f>SUM(C54:C57)</f>
        <v>14899859.789999999</v>
      </c>
      <c r="D58" s="11">
        <f>SUM(D54:D57)</f>
        <v>16934392.259999998</v>
      </c>
      <c r="E58" s="8"/>
      <c r="F58" s="8"/>
    </row>
    <row r="59" spans="1:6" x14ac:dyDescent="0.2">
      <c r="A59" s="5"/>
      <c r="B59" s="6"/>
      <c r="C59" s="14"/>
      <c r="D59" s="14"/>
      <c r="E59" s="8"/>
      <c r="F59" s="8"/>
    </row>
    <row r="60" spans="1:6" x14ac:dyDescent="0.2">
      <c r="A60" s="58" t="s">
        <v>56</v>
      </c>
      <c r="B60" s="46" t="s">
        <v>57</v>
      </c>
      <c r="C60" s="17"/>
      <c r="D60" s="18"/>
      <c r="E60" s="6"/>
      <c r="F60" s="6"/>
    </row>
    <row r="61" spans="1:6" x14ac:dyDescent="0.2">
      <c r="A61" s="51">
        <v>70100</v>
      </c>
      <c r="B61" s="52" t="s">
        <v>58</v>
      </c>
      <c r="C61" s="7">
        <v>571935591.89999998</v>
      </c>
      <c r="D61" s="7">
        <v>571935591.89999998</v>
      </c>
      <c r="E61" s="8"/>
      <c r="F61" s="8"/>
    </row>
    <row r="62" spans="1:6" ht="15" x14ac:dyDescent="0.2">
      <c r="A62" s="53">
        <v>70000</v>
      </c>
      <c r="B62" s="10" t="s">
        <v>59</v>
      </c>
      <c r="C62" s="11">
        <f>SUM(C61)</f>
        <v>571935591.89999998</v>
      </c>
      <c r="D62" s="11">
        <f>SUM(D61)</f>
        <v>571935591.89999998</v>
      </c>
      <c r="E62" s="8"/>
      <c r="F62" s="8"/>
    </row>
    <row r="63" spans="1:6" x14ac:dyDescent="0.2">
      <c r="A63" s="5"/>
      <c r="B63" s="6"/>
      <c r="C63" s="14"/>
      <c r="D63" s="14"/>
      <c r="E63" s="8"/>
      <c r="F63" s="8"/>
    </row>
    <row r="64" spans="1:6" x14ac:dyDescent="0.2">
      <c r="A64" s="58" t="s">
        <v>60</v>
      </c>
      <c r="B64" s="46" t="s">
        <v>61</v>
      </c>
      <c r="C64" s="17"/>
      <c r="D64" s="18"/>
      <c r="E64" s="6"/>
      <c r="F64" s="6"/>
    </row>
    <row r="65" spans="1:6" x14ac:dyDescent="0.2">
      <c r="A65" s="51">
        <v>90100</v>
      </c>
      <c r="B65" s="52" t="s">
        <v>62</v>
      </c>
      <c r="C65" s="7">
        <v>275437150.25999999</v>
      </c>
      <c r="D65" s="7">
        <v>272921721.85000002</v>
      </c>
      <c r="E65" s="8"/>
      <c r="F65" s="8"/>
    </row>
    <row r="66" spans="1:6" x14ac:dyDescent="0.2">
      <c r="A66" s="51">
        <v>90200</v>
      </c>
      <c r="B66" s="52" t="s">
        <v>63</v>
      </c>
      <c r="C66" s="7">
        <v>7633359.4100000001</v>
      </c>
      <c r="D66" s="7">
        <v>4655799.29</v>
      </c>
      <c r="E66" s="8"/>
      <c r="F66" s="8"/>
    </row>
    <row r="67" spans="1:6" ht="15" x14ac:dyDescent="0.2">
      <c r="A67" s="53">
        <v>90000</v>
      </c>
      <c r="B67" s="10" t="s">
        <v>64</v>
      </c>
      <c r="C67" s="11">
        <f>SUM(C65:C66)</f>
        <v>283070509.67000002</v>
      </c>
      <c r="D67" s="11">
        <f>SUM(D65:D66)</f>
        <v>277577521.14000005</v>
      </c>
      <c r="E67" s="8"/>
      <c r="F67" s="8"/>
    </row>
    <row r="68" spans="1:6" ht="23.25" customHeight="1" x14ac:dyDescent="0.2">
      <c r="A68" s="9"/>
      <c r="B68" s="19" t="s">
        <v>65</v>
      </c>
      <c r="C68" s="20">
        <f>+C20+C28+C36+C44+C51+C58+C62+C67</f>
        <v>1797404686.51</v>
      </c>
      <c r="D68" s="20">
        <f>+D20+D28+D36+D44+D51+D58+D62+D67</f>
        <v>1517467827.28</v>
      </c>
      <c r="E68" s="21"/>
      <c r="F68" s="21"/>
    </row>
    <row r="69" spans="1:6" ht="23.25" customHeight="1" x14ac:dyDescent="0.2">
      <c r="A69" s="9"/>
      <c r="B69" s="19" t="s">
        <v>3</v>
      </c>
      <c r="C69" s="20">
        <f>+C68+C8+C9+C10</f>
        <v>2031280625.1099999</v>
      </c>
      <c r="D69" s="20">
        <f>+D68+D11</f>
        <v>1527317514.8499999</v>
      </c>
      <c r="E69" s="21"/>
      <c r="F69" s="21"/>
    </row>
    <row r="70" spans="1:6" ht="23.25" customHeight="1" x14ac:dyDescent="0.2">
      <c r="A70" s="9"/>
      <c r="B70" s="19" t="s">
        <v>129</v>
      </c>
      <c r="C70" s="20">
        <f>IF((Spese!BU57+Spese!BV57)&gt;Entrate!C69,(Spese!BU57+Spese!BV57)-Entrate!C69,0)</f>
        <v>0</v>
      </c>
      <c r="D70" s="20">
        <f>IF(Spese!BW57&gt;Entrate!D69,Spese!BW57-Entrate!D69,0)</f>
        <v>0</v>
      </c>
      <c r="E70" s="21"/>
      <c r="F70" s="21"/>
    </row>
  </sheetData>
  <mergeCells count="1">
    <mergeCell ref="A2:D2"/>
  </mergeCells>
  <phoneticPr fontId="0" type="noConversion"/>
  <printOptions gridLinesSet="0"/>
  <pageMargins left="0.7" right="0.7" top="0.75" bottom="0.75" header="0.3" footer="0.3"/>
  <pageSetup paperSize="9" scale="65" orientation="portrait" horizontalDpi="300" verticalDpi="300" r:id="rId1"/>
  <headerFooter alignWithMargins="0">
    <oddHeader>&amp;C&amp;18COMUNE DI PALERMO
AREA DELLA RAGIONERIA GENERALE E TRIBUTI</oddHeader>
    <oddFooter>Pagina &amp;P</oddFooter>
  </headerFooter>
  <drawing r:id="rId2"/>
  <legacyDrawing r:id="rId3"/>
  <controls>
    <mc:AlternateContent xmlns:mc="http://schemas.openxmlformats.org/markup-compatibility/2006">
      <mc:Choice Requires="x14">
        <control shapeId="2049" r:id="rId4" name="CommandButton1">
          <controlPr defaultSize="0" autoFill="0" autoLine="0" autoPict="0" r:id="rId5">
            <anchor moveWithCells="1">
              <from>
                <xdr:col>0</xdr:col>
                <xdr:colOff>247650</xdr:colOff>
                <xdr:row>0</xdr:row>
                <xdr:rowOff>38100</xdr:rowOff>
              </from>
              <to>
                <xdr:col>1</xdr:col>
                <xdr:colOff>1295400</xdr:colOff>
                <xdr:row>2</xdr:row>
                <xdr:rowOff>85725</xdr:rowOff>
              </to>
            </anchor>
          </controlPr>
        </control>
      </mc:Choice>
      <mc:Fallback>
        <control shapeId="2049" r:id="rId4" name="CommandButton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>
    <tabColor rgb="FFFF0000"/>
  </sheetPr>
  <dimension ref="A1:BW58"/>
  <sheetViews>
    <sheetView tabSelected="1" view="pageBreakPreview" topLeftCell="BK1" zoomScale="60" zoomScaleNormal="70" workbookViewId="0">
      <selection activeCell="BW57" sqref="BW57"/>
    </sheetView>
  </sheetViews>
  <sheetFormatPr defaultRowHeight="12.75" x14ac:dyDescent="0.2"/>
  <cols>
    <col min="1" max="1" width="6" customWidth="1"/>
    <col min="2" max="2" width="57.28515625" customWidth="1"/>
    <col min="3" max="3" width="22.140625" customWidth="1"/>
    <col min="4" max="4" width="20.7109375" customWidth="1"/>
    <col min="5" max="5" width="23" bestFit="1" customWidth="1"/>
    <col min="6" max="6" width="17.42578125" bestFit="1" customWidth="1"/>
    <col min="7" max="7" width="24.85546875" bestFit="1" customWidth="1"/>
    <col min="8" max="67" width="20.7109375" customWidth="1"/>
    <col min="68" max="68" width="22.28515625" customWidth="1"/>
    <col min="69" max="69" width="22.28515625" bestFit="1" customWidth="1"/>
    <col min="70" max="72" width="20.7109375" customWidth="1"/>
    <col min="73" max="73" width="22.28515625" customWidth="1"/>
    <col min="74" max="74" width="25.7109375" customWidth="1"/>
    <col min="75" max="75" width="23" bestFit="1" customWidth="1"/>
  </cols>
  <sheetData>
    <row r="1" spans="1:75" ht="18.75" x14ac:dyDescent="0.3">
      <c r="B1" s="3"/>
      <c r="C1" s="3"/>
    </row>
    <row r="3" spans="1:75" x14ac:dyDescent="0.2">
      <c r="C3" s="78" t="s">
        <v>6</v>
      </c>
      <c r="D3" s="78"/>
      <c r="E3" s="78"/>
      <c r="F3" s="78"/>
    </row>
    <row r="4" spans="1:75" ht="18.75" x14ac:dyDescent="0.3">
      <c r="B4" s="3" t="s">
        <v>134</v>
      </c>
    </row>
    <row r="5" spans="1:75" ht="18.75" x14ac:dyDescent="0.3">
      <c r="B5" s="39"/>
      <c r="C5" s="39" t="s">
        <v>133</v>
      </c>
      <c r="D5" s="3">
        <f>Entrate!C5</f>
        <v>2019</v>
      </c>
      <c r="G5" s="3"/>
    </row>
    <row r="6" spans="1:75" ht="18.75" x14ac:dyDescent="0.3">
      <c r="B6" s="3"/>
      <c r="G6" s="3"/>
    </row>
    <row r="7" spans="1:75" x14ac:dyDescent="0.2">
      <c r="A7" s="74"/>
      <c r="B7" s="101" t="s">
        <v>136</v>
      </c>
      <c r="C7" s="98">
        <v>1</v>
      </c>
      <c r="D7" s="82"/>
      <c r="E7" s="83"/>
      <c r="F7" s="98">
        <v>2</v>
      </c>
      <c r="G7" s="82"/>
      <c r="H7" s="83"/>
      <c r="I7" s="98">
        <v>3</v>
      </c>
      <c r="J7" s="82"/>
      <c r="K7" s="83"/>
      <c r="L7" s="98">
        <v>4</v>
      </c>
      <c r="M7" s="82"/>
      <c r="N7" s="83"/>
      <c r="O7" s="98">
        <v>5</v>
      </c>
      <c r="P7" s="82"/>
      <c r="Q7" s="83"/>
      <c r="R7" s="98">
        <v>6</v>
      </c>
      <c r="S7" s="82"/>
      <c r="T7" s="83"/>
      <c r="U7" s="98">
        <v>7</v>
      </c>
      <c r="V7" s="82"/>
      <c r="W7" s="83"/>
      <c r="X7" s="98">
        <v>8</v>
      </c>
      <c r="Y7" s="82"/>
      <c r="Z7" s="83"/>
      <c r="AA7" s="98">
        <v>9</v>
      </c>
      <c r="AB7" s="82"/>
      <c r="AC7" s="83"/>
      <c r="AD7" s="98">
        <v>10</v>
      </c>
      <c r="AE7" s="82"/>
      <c r="AF7" s="83"/>
      <c r="AG7" s="82">
        <v>11</v>
      </c>
      <c r="AH7" s="82"/>
      <c r="AI7" s="83"/>
      <c r="AJ7" s="98">
        <v>12</v>
      </c>
      <c r="AK7" s="82"/>
      <c r="AL7" s="83"/>
      <c r="AM7" s="98">
        <v>13</v>
      </c>
      <c r="AN7" s="82"/>
      <c r="AO7" s="83"/>
      <c r="AP7" s="98">
        <v>14</v>
      </c>
      <c r="AQ7" s="82"/>
      <c r="AR7" s="83"/>
      <c r="AS7" s="98">
        <v>15</v>
      </c>
      <c r="AT7" s="82"/>
      <c r="AU7" s="83"/>
      <c r="AV7" s="82">
        <v>16</v>
      </c>
      <c r="AW7" s="82"/>
      <c r="AX7" s="83"/>
      <c r="AY7" s="98">
        <v>17</v>
      </c>
      <c r="AZ7" s="82"/>
      <c r="BA7" s="83"/>
      <c r="BB7" s="98">
        <v>18</v>
      </c>
      <c r="BC7" s="82"/>
      <c r="BD7" s="83"/>
      <c r="BE7" s="98">
        <v>19</v>
      </c>
      <c r="BF7" s="82"/>
      <c r="BG7" s="83"/>
      <c r="BH7" s="98">
        <v>20</v>
      </c>
      <c r="BI7" s="82"/>
      <c r="BJ7" s="83"/>
      <c r="BK7" s="82">
        <v>50</v>
      </c>
      <c r="BL7" s="82"/>
      <c r="BM7" s="83"/>
      <c r="BN7" s="98">
        <v>60</v>
      </c>
      <c r="BO7" s="82"/>
      <c r="BP7" s="83"/>
      <c r="BQ7" s="98">
        <v>99</v>
      </c>
      <c r="BR7" s="82"/>
      <c r="BS7" s="82"/>
      <c r="BT7" s="84" t="s">
        <v>127</v>
      </c>
      <c r="BU7" s="86" t="s">
        <v>128</v>
      </c>
      <c r="BV7" s="87"/>
      <c r="BW7" s="88"/>
    </row>
    <row r="8" spans="1:75" s="22" customFormat="1" ht="58.5" customHeight="1" x14ac:dyDescent="0.2">
      <c r="A8" s="23"/>
      <c r="B8" s="102"/>
      <c r="C8" s="87" t="s">
        <v>66</v>
      </c>
      <c r="D8" s="87"/>
      <c r="E8" s="92"/>
      <c r="F8" s="93" t="s">
        <v>67</v>
      </c>
      <c r="G8" s="92"/>
      <c r="H8" s="94"/>
      <c r="I8" s="95" t="s">
        <v>68</v>
      </c>
      <c r="J8" s="96"/>
      <c r="K8" s="99"/>
      <c r="L8" s="100" t="s">
        <v>69</v>
      </c>
      <c r="M8" s="97"/>
      <c r="N8" s="99"/>
      <c r="O8" s="100" t="s">
        <v>70</v>
      </c>
      <c r="P8" s="97"/>
      <c r="Q8" s="99"/>
      <c r="R8" s="87" t="s">
        <v>135</v>
      </c>
      <c r="S8" s="87"/>
      <c r="T8" s="92"/>
      <c r="U8" s="93" t="s">
        <v>110</v>
      </c>
      <c r="V8" s="92"/>
      <c r="W8" s="94"/>
      <c r="X8" s="95" t="s">
        <v>111</v>
      </c>
      <c r="Y8" s="96"/>
      <c r="Z8" s="99"/>
      <c r="AA8" s="100" t="s">
        <v>112</v>
      </c>
      <c r="AB8" s="97"/>
      <c r="AC8" s="99"/>
      <c r="AD8" s="100" t="s">
        <v>113</v>
      </c>
      <c r="AE8" s="97"/>
      <c r="AF8" s="99"/>
      <c r="AG8" s="87" t="s">
        <v>114</v>
      </c>
      <c r="AH8" s="87"/>
      <c r="AI8" s="92"/>
      <c r="AJ8" s="93" t="s">
        <v>115</v>
      </c>
      <c r="AK8" s="92"/>
      <c r="AL8" s="94"/>
      <c r="AM8" s="95" t="s">
        <v>116</v>
      </c>
      <c r="AN8" s="96"/>
      <c r="AO8" s="99"/>
      <c r="AP8" s="100" t="s">
        <v>117</v>
      </c>
      <c r="AQ8" s="97"/>
      <c r="AR8" s="99"/>
      <c r="AS8" s="100" t="s">
        <v>118</v>
      </c>
      <c r="AT8" s="97"/>
      <c r="AU8" s="99"/>
      <c r="AV8" s="87" t="s">
        <v>119</v>
      </c>
      <c r="AW8" s="87"/>
      <c r="AX8" s="92"/>
      <c r="AY8" s="93" t="s">
        <v>120</v>
      </c>
      <c r="AZ8" s="92"/>
      <c r="BA8" s="94"/>
      <c r="BB8" s="95" t="s">
        <v>121</v>
      </c>
      <c r="BC8" s="96"/>
      <c r="BD8" s="99"/>
      <c r="BE8" s="100" t="s">
        <v>122</v>
      </c>
      <c r="BF8" s="97"/>
      <c r="BG8" s="99"/>
      <c r="BH8" s="100" t="s">
        <v>123</v>
      </c>
      <c r="BI8" s="97"/>
      <c r="BJ8" s="99"/>
      <c r="BK8" s="87" t="s">
        <v>124</v>
      </c>
      <c r="BL8" s="87"/>
      <c r="BM8" s="92"/>
      <c r="BN8" s="93" t="s">
        <v>125</v>
      </c>
      <c r="BO8" s="92"/>
      <c r="BP8" s="94"/>
      <c r="BQ8" s="95" t="s">
        <v>126</v>
      </c>
      <c r="BR8" s="96"/>
      <c r="BS8" s="97"/>
      <c r="BT8" s="85"/>
      <c r="BU8" s="89"/>
      <c r="BV8" s="90"/>
      <c r="BW8" s="91"/>
    </row>
    <row r="9" spans="1:75" s="22" customFormat="1" ht="11.25" customHeight="1" x14ac:dyDescent="0.2">
      <c r="A9" s="23"/>
      <c r="B9" s="60"/>
      <c r="C9" s="81" t="s">
        <v>4</v>
      </c>
      <c r="D9" s="80"/>
      <c r="E9" s="61" t="s">
        <v>5</v>
      </c>
      <c r="F9" s="81" t="s">
        <v>4</v>
      </c>
      <c r="G9" s="80"/>
      <c r="H9" s="67" t="s">
        <v>5</v>
      </c>
      <c r="I9" s="81" t="s">
        <v>4</v>
      </c>
      <c r="J9" s="80"/>
      <c r="K9" s="24" t="s">
        <v>5</v>
      </c>
      <c r="L9" s="81" t="s">
        <v>4</v>
      </c>
      <c r="M9" s="80"/>
      <c r="N9" s="24" t="s">
        <v>5</v>
      </c>
      <c r="O9" s="81" t="s">
        <v>4</v>
      </c>
      <c r="P9" s="80"/>
      <c r="Q9" s="24" t="s">
        <v>5</v>
      </c>
      <c r="R9" s="79" t="s">
        <v>4</v>
      </c>
      <c r="S9" s="80"/>
      <c r="T9" s="61" t="s">
        <v>5</v>
      </c>
      <c r="U9" s="81" t="s">
        <v>4</v>
      </c>
      <c r="V9" s="80"/>
      <c r="W9" s="67" t="s">
        <v>5</v>
      </c>
      <c r="X9" s="81" t="s">
        <v>4</v>
      </c>
      <c r="Y9" s="80"/>
      <c r="Z9" s="24" t="s">
        <v>5</v>
      </c>
      <c r="AA9" s="81" t="s">
        <v>4</v>
      </c>
      <c r="AB9" s="80"/>
      <c r="AC9" s="24" t="s">
        <v>5</v>
      </c>
      <c r="AD9" s="81" t="s">
        <v>4</v>
      </c>
      <c r="AE9" s="80"/>
      <c r="AF9" s="24" t="s">
        <v>5</v>
      </c>
      <c r="AG9" s="79" t="s">
        <v>4</v>
      </c>
      <c r="AH9" s="80"/>
      <c r="AI9" s="61" t="s">
        <v>5</v>
      </c>
      <c r="AJ9" s="81" t="s">
        <v>4</v>
      </c>
      <c r="AK9" s="80"/>
      <c r="AL9" s="67" t="s">
        <v>5</v>
      </c>
      <c r="AM9" s="81" t="s">
        <v>4</v>
      </c>
      <c r="AN9" s="80"/>
      <c r="AO9" s="24" t="s">
        <v>5</v>
      </c>
      <c r="AP9" s="81" t="s">
        <v>4</v>
      </c>
      <c r="AQ9" s="80"/>
      <c r="AR9" s="24" t="s">
        <v>5</v>
      </c>
      <c r="AS9" s="81" t="s">
        <v>4</v>
      </c>
      <c r="AT9" s="80"/>
      <c r="AU9" s="24" t="s">
        <v>5</v>
      </c>
      <c r="AV9" s="79" t="s">
        <v>4</v>
      </c>
      <c r="AW9" s="80"/>
      <c r="AX9" s="61" t="s">
        <v>5</v>
      </c>
      <c r="AY9" s="81" t="s">
        <v>4</v>
      </c>
      <c r="AZ9" s="80"/>
      <c r="BA9" s="67" t="s">
        <v>5</v>
      </c>
      <c r="BB9" s="81" t="s">
        <v>4</v>
      </c>
      <c r="BC9" s="80"/>
      <c r="BD9" s="24" t="s">
        <v>5</v>
      </c>
      <c r="BE9" s="81" t="s">
        <v>4</v>
      </c>
      <c r="BF9" s="80"/>
      <c r="BG9" s="24" t="s">
        <v>5</v>
      </c>
      <c r="BH9" s="81" t="s">
        <v>4</v>
      </c>
      <c r="BI9" s="80"/>
      <c r="BJ9" s="24" t="s">
        <v>5</v>
      </c>
      <c r="BK9" s="79" t="s">
        <v>4</v>
      </c>
      <c r="BL9" s="80"/>
      <c r="BM9" s="61" t="s">
        <v>5</v>
      </c>
      <c r="BN9" s="81" t="s">
        <v>4</v>
      </c>
      <c r="BO9" s="80"/>
      <c r="BP9" s="67" t="s">
        <v>5</v>
      </c>
      <c r="BQ9" s="81" t="s">
        <v>4</v>
      </c>
      <c r="BR9" s="80"/>
      <c r="BS9" s="24" t="s">
        <v>5</v>
      </c>
      <c r="BT9" s="75" t="s">
        <v>4</v>
      </c>
      <c r="BU9" s="81" t="s">
        <v>4</v>
      </c>
      <c r="BV9" s="80"/>
      <c r="BW9" s="24" t="s">
        <v>5</v>
      </c>
    </row>
    <row r="10" spans="1:75" s="22" customFormat="1" ht="39" customHeight="1" x14ac:dyDescent="0.2">
      <c r="A10" s="4"/>
      <c r="B10" s="60"/>
      <c r="C10" s="65" t="s">
        <v>132</v>
      </c>
      <c r="D10" s="65" t="s">
        <v>131</v>
      </c>
      <c r="E10" s="63"/>
      <c r="F10" s="65" t="s">
        <v>132</v>
      </c>
      <c r="G10" s="65" t="s">
        <v>131</v>
      </c>
      <c r="H10" s="66"/>
      <c r="I10" s="65" t="s">
        <v>132</v>
      </c>
      <c r="J10" s="68" t="s">
        <v>131</v>
      </c>
      <c r="K10" s="63"/>
      <c r="L10" s="65" t="s">
        <v>132</v>
      </c>
      <c r="M10" s="68" t="s">
        <v>131</v>
      </c>
      <c r="N10" s="63"/>
      <c r="O10" s="65" t="s">
        <v>132</v>
      </c>
      <c r="P10" s="68" t="s">
        <v>131</v>
      </c>
      <c r="Q10" s="63"/>
      <c r="R10" s="65" t="s">
        <v>132</v>
      </c>
      <c r="S10" s="65" t="s">
        <v>131</v>
      </c>
      <c r="T10" s="63"/>
      <c r="U10" s="65" t="s">
        <v>132</v>
      </c>
      <c r="V10" s="65" t="s">
        <v>131</v>
      </c>
      <c r="W10" s="66"/>
      <c r="X10" s="65" t="s">
        <v>132</v>
      </c>
      <c r="Y10" s="68" t="s">
        <v>131</v>
      </c>
      <c r="Z10" s="63"/>
      <c r="AA10" s="65" t="s">
        <v>132</v>
      </c>
      <c r="AB10" s="68" t="s">
        <v>131</v>
      </c>
      <c r="AC10" s="63"/>
      <c r="AD10" s="65" t="s">
        <v>132</v>
      </c>
      <c r="AE10" s="68" t="s">
        <v>131</v>
      </c>
      <c r="AF10" s="63"/>
      <c r="AG10" s="65" t="s">
        <v>132</v>
      </c>
      <c r="AH10" s="65" t="s">
        <v>131</v>
      </c>
      <c r="AI10" s="63"/>
      <c r="AJ10" s="65" t="s">
        <v>132</v>
      </c>
      <c r="AK10" s="65" t="s">
        <v>131</v>
      </c>
      <c r="AL10" s="66"/>
      <c r="AM10" s="65" t="s">
        <v>132</v>
      </c>
      <c r="AN10" s="68" t="s">
        <v>131</v>
      </c>
      <c r="AO10" s="63"/>
      <c r="AP10" s="65" t="s">
        <v>132</v>
      </c>
      <c r="AQ10" s="68" t="s">
        <v>131</v>
      </c>
      <c r="AR10" s="63"/>
      <c r="AS10" s="65" t="s">
        <v>132</v>
      </c>
      <c r="AT10" s="68" t="s">
        <v>131</v>
      </c>
      <c r="AU10" s="63"/>
      <c r="AV10" s="65" t="s">
        <v>132</v>
      </c>
      <c r="AW10" s="65" t="s">
        <v>131</v>
      </c>
      <c r="AX10" s="63"/>
      <c r="AY10" s="65" t="s">
        <v>132</v>
      </c>
      <c r="AZ10" s="65" t="s">
        <v>131</v>
      </c>
      <c r="BA10" s="66"/>
      <c r="BB10" s="65" t="s">
        <v>132</v>
      </c>
      <c r="BC10" s="68" t="s">
        <v>131</v>
      </c>
      <c r="BD10" s="63"/>
      <c r="BE10" s="65" t="s">
        <v>132</v>
      </c>
      <c r="BF10" s="68" t="s">
        <v>131</v>
      </c>
      <c r="BG10" s="63"/>
      <c r="BH10" s="65" t="s">
        <v>132</v>
      </c>
      <c r="BI10" s="68" t="s">
        <v>131</v>
      </c>
      <c r="BJ10" s="63"/>
      <c r="BK10" s="65" t="s">
        <v>132</v>
      </c>
      <c r="BL10" s="65" t="s">
        <v>131</v>
      </c>
      <c r="BM10" s="63"/>
      <c r="BN10" s="65" t="s">
        <v>132</v>
      </c>
      <c r="BO10" s="65" t="s">
        <v>131</v>
      </c>
      <c r="BP10" s="66"/>
      <c r="BQ10" s="65" t="s">
        <v>132</v>
      </c>
      <c r="BR10" s="68" t="s">
        <v>131</v>
      </c>
      <c r="BS10" s="63"/>
      <c r="BT10" s="62"/>
      <c r="BU10" s="64"/>
      <c r="BV10" s="68" t="s">
        <v>131</v>
      </c>
      <c r="BW10" s="63"/>
    </row>
    <row r="11" spans="1:75" s="2" customFormat="1" ht="11.25" customHeight="1" x14ac:dyDescent="0.2">
      <c r="A11" s="25"/>
      <c r="B11" s="26"/>
      <c r="C11" s="27"/>
      <c r="D11" s="27"/>
      <c r="E11" s="27"/>
      <c r="F11" s="27"/>
      <c r="G11" s="27"/>
      <c r="H11" s="27"/>
      <c r="I11" s="27"/>
      <c r="J11" s="27"/>
      <c r="K11" s="69"/>
      <c r="L11" s="27"/>
      <c r="M11" s="27"/>
      <c r="N11" s="69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69"/>
      <c r="AA11" s="27"/>
      <c r="AB11" s="27"/>
      <c r="AC11" s="69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69"/>
      <c r="AP11" s="27"/>
      <c r="AQ11" s="27"/>
      <c r="AR11" s="69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69"/>
      <c r="BE11" s="27"/>
      <c r="BF11" s="27"/>
      <c r="BG11" s="69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69"/>
      <c r="BT11" s="27"/>
      <c r="BU11" s="27"/>
      <c r="BV11" s="27"/>
      <c r="BW11" s="27"/>
    </row>
    <row r="12" spans="1:75" s="2" customFormat="1" x14ac:dyDescent="0.2">
      <c r="A12" s="25"/>
      <c r="B12" s="58" t="s">
        <v>71</v>
      </c>
      <c r="C12" s="27"/>
      <c r="D12" s="27"/>
      <c r="E12" s="27"/>
      <c r="F12" s="27"/>
      <c r="G12" s="27"/>
      <c r="H12" s="27"/>
      <c r="I12" s="27"/>
      <c r="J12" s="27"/>
      <c r="K12" s="69"/>
      <c r="L12" s="27"/>
      <c r="M12" s="27"/>
      <c r="N12" s="69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69"/>
      <c r="AA12" s="27"/>
      <c r="AB12" s="27"/>
      <c r="AC12" s="69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69"/>
      <c r="AP12" s="27"/>
      <c r="AQ12" s="27"/>
      <c r="AR12" s="69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69"/>
      <c r="BE12" s="27"/>
      <c r="BF12" s="27"/>
      <c r="BG12" s="69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69"/>
      <c r="BT12" s="29">
        <v>13203765.18</v>
      </c>
      <c r="BU12" s="76">
        <f>BT12</f>
        <v>13203765.18</v>
      </c>
      <c r="BV12" s="27"/>
      <c r="BW12" s="27"/>
    </row>
    <row r="13" spans="1:75" s="2" customFormat="1" x14ac:dyDescent="0.2">
      <c r="A13" s="25"/>
      <c r="B13" s="58"/>
      <c r="C13" s="27"/>
      <c r="D13" s="27"/>
      <c r="E13" s="27"/>
      <c r="F13" s="27"/>
      <c r="G13" s="27"/>
      <c r="H13" s="27"/>
      <c r="I13" s="27"/>
      <c r="J13" s="27"/>
      <c r="K13" s="69"/>
      <c r="L13" s="27"/>
      <c r="M13" s="27"/>
      <c r="N13" s="69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69"/>
      <c r="AA13" s="27"/>
      <c r="AB13" s="27"/>
      <c r="AC13" s="69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69"/>
      <c r="AP13" s="27"/>
      <c r="AQ13" s="27"/>
      <c r="AR13" s="69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69"/>
      <c r="BE13" s="27"/>
      <c r="BF13" s="27"/>
      <c r="BG13" s="69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69"/>
      <c r="BT13" s="29"/>
      <c r="BU13" s="27"/>
      <c r="BV13" s="27"/>
      <c r="BW13" s="27"/>
    </row>
    <row r="14" spans="1:75" x14ac:dyDescent="0.2">
      <c r="A14" s="50"/>
      <c r="B14" s="48" t="s">
        <v>72</v>
      </c>
      <c r="C14" s="44"/>
      <c r="D14" s="45"/>
      <c r="E14" s="45"/>
      <c r="F14" s="4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44"/>
      <c r="S14" s="45"/>
      <c r="T14" s="45"/>
      <c r="U14" s="4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44"/>
      <c r="AH14" s="45"/>
      <c r="AI14" s="45"/>
      <c r="AJ14" s="4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44"/>
      <c r="AW14" s="45"/>
      <c r="AX14" s="45"/>
      <c r="AY14" s="4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44"/>
      <c r="BL14" s="45"/>
      <c r="BM14" s="45"/>
      <c r="BN14" s="45"/>
      <c r="BO14" s="25"/>
      <c r="BP14" s="25"/>
      <c r="BQ14" s="25"/>
      <c r="BR14" s="25"/>
      <c r="BS14" s="25"/>
      <c r="BT14" s="25"/>
      <c r="BU14" s="25"/>
      <c r="BV14" s="25"/>
      <c r="BW14" s="25"/>
    </row>
    <row r="15" spans="1:75" ht="15" x14ac:dyDescent="0.25">
      <c r="A15" s="26">
        <v>101</v>
      </c>
      <c r="B15" s="28" t="s">
        <v>73</v>
      </c>
      <c r="C15" s="29">
        <v>115464736.42</v>
      </c>
      <c r="D15" s="29">
        <v>0</v>
      </c>
      <c r="E15" s="29">
        <v>114606279.26000001</v>
      </c>
      <c r="F15" s="29">
        <v>184646.18</v>
      </c>
      <c r="G15" s="29">
        <v>0</v>
      </c>
      <c r="H15" s="29">
        <v>184851.14</v>
      </c>
      <c r="I15" s="29">
        <v>34644869.240000002</v>
      </c>
      <c r="J15" s="29">
        <v>0</v>
      </c>
      <c r="K15" s="29">
        <v>34557434.420000002</v>
      </c>
      <c r="L15" s="29">
        <v>8512796.9499999993</v>
      </c>
      <c r="M15" s="29">
        <v>0</v>
      </c>
      <c r="N15" s="29">
        <v>8496835.3300000001</v>
      </c>
      <c r="O15" s="29">
        <v>2961585.74</v>
      </c>
      <c r="P15" s="29">
        <v>0</v>
      </c>
      <c r="Q15" s="29">
        <v>2955041.99</v>
      </c>
      <c r="R15" s="29">
        <v>438520.15</v>
      </c>
      <c r="S15" s="29">
        <v>0</v>
      </c>
      <c r="T15" s="29">
        <v>454785.88</v>
      </c>
      <c r="U15" s="29">
        <v>540564.98</v>
      </c>
      <c r="V15" s="29">
        <v>0</v>
      </c>
      <c r="W15" s="29">
        <v>543402.71</v>
      </c>
      <c r="X15" s="29">
        <v>31192925.539999999</v>
      </c>
      <c r="Y15" s="29">
        <v>0</v>
      </c>
      <c r="Z15" s="29">
        <v>30419469.370000001</v>
      </c>
      <c r="AA15" s="29">
        <v>4207659.7699999996</v>
      </c>
      <c r="AB15" s="29">
        <v>0</v>
      </c>
      <c r="AC15" s="29">
        <v>4228695.72</v>
      </c>
      <c r="AD15" s="29">
        <v>0</v>
      </c>
      <c r="AE15" s="29">
        <v>0</v>
      </c>
      <c r="AF15" s="29">
        <v>0</v>
      </c>
      <c r="AG15" s="29">
        <v>536396.87</v>
      </c>
      <c r="AH15" s="29">
        <v>0</v>
      </c>
      <c r="AI15" s="29">
        <v>530232.86</v>
      </c>
      <c r="AJ15" s="29">
        <v>11019086.119999999</v>
      </c>
      <c r="AK15" s="29">
        <v>0</v>
      </c>
      <c r="AL15" s="29">
        <v>11009983.48</v>
      </c>
      <c r="AM15" s="29">
        <v>0</v>
      </c>
      <c r="AN15" s="29">
        <v>0</v>
      </c>
      <c r="AO15" s="29">
        <v>0</v>
      </c>
      <c r="AP15" s="29">
        <v>3339870.81</v>
      </c>
      <c r="AQ15" s="29">
        <v>0</v>
      </c>
      <c r="AR15" s="29">
        <v>3345524.65</v>
      </c>
      <c r="AS15" s="29">
        <v>0</v>
      </c>
      <c r="AT15" s="29">
        <v>0</v>
      </c>
      <c r="AU15" s="29">
        <v>0</v>
      </c>
      <c r="AV15" s="29">
        <v>0</v>
      </c>
      <c r="AW15" s="29">
        <v>0</v>
      </c>
      <c r="AX15" s="29">
        <v>0</v>
      </c>
      <c r="AY15" s="29">
        <v>0</v>
      </c>
      <c r="AZ15" s="29">
        <v>0</v>
      </c>
      <c r="BA15" s="29">
        <v>0</v>
      </c>
      <c r="BB15" s="29">
        <v>0</v>
      </c>
      <c r="BC15" s="29">
        <v>0</v>
      </c>
      <c r="BD15" s="29">
        <v>0</v>
      </c>
      <c r="BE15" s="29">
        <v>0</v>
      </c>
      <c r="BF15" s="29">
        <v>0</v>
      </c>
      <c r="BG15" s="29">
        <v>0</v>
      </c>
      <c r="BH15" s="29">
        <v>0</v>
      </c>
      <c r="BI15" s="29">
        <v>0</v>
      </c>
      <c r="BJ15" s="29">
        <v>0</v>
      </c>
      <c r="BK15" s="29">
        <v>0</v>
      </c>
      <c r="BL15" s="29">
        <v>0</v>
      </c>
      <c r="BM15" s="29">
        <v>0</v>
      </c>
      <c r="BN15" s="29">
        <v>0</v>
      </c>
      <c r="BO15" s="29">
        <v>0</v>
      </c>
      <c r="BP15" s="29">
        <v>0</v>
      </c>
      <c r="BQ15" s="29">
        <v>0</v>
      </c>
      <c r="BR15" s="29">
        <v>0</v>
      </c>
      <c r="BS15" s="29">
        <v>0</v>
      </c>
      <c r="BT15" s="29"/>
      <c r="BU15" s="30">
        <f>+C15+F15+I15+L15+O15+R15+U15+X15+AA15+AD15+AG15+AJ15+AM15+AP15+AS15+AV15+AY15+BB15+BE15+BH15+BK15+BN15+BQ15</f>
        <v>213043658.77000001</v>
      </c>
      <c r="BV15" s="30">
        <f t="shared" ref="BV15:BW24" si="0">+D15+G15+J15+M15+P15+S15+V15+Y15+AB15+AE15+AH15+AK15+AN15+AQ15+AT15+AW15+AZ15+BC15+BF15+BI15+BL15+BO15+BR15</f>
        <v>0</v>
      </c>
      <c r="BW15" s="30">
        <f t="shared" si="0"/>
        <v>211332536.81000003</v>
      </c>
    </row>
    <row r="16" spans="1:75" ht="15" x14ac:dyDescent="0.25">
      <c r="A16" s="26">
        <f>A15 + 1</f>
        <v>102</v>
      </c>
      <c r="B16" s="28" t="s">
        <v>74</v>
      </c>
      <c r="C16" s="29">
        <v>12364304.220000001</v>
      </c>
      <c r="D16" s="29">
        <v>0</v>
      </c>
      <c r="E16" s="29">
        <v>12201951.800000001</v>
      </c>
      <c r="F16" s="29">
        <v>0</v>
      </c>
      <c r="G16" s="29">
        <v>0</v>
      </c>
      <c r="H16" s="29">
        <v>0</v>
      </c>
      <c r="I16" s="29">
        <v>30894.95</v>
      </c>
      <c r="J16" s="29">
        <v>0</v>
      </c>
      <c r="K16" s="29">
        <v>31134.19</v>
      </c>
      <c r="L16" s="29">
        <v>656.16</v>
      </c>
      <c r="M16" s="29">
        <v>0</v>
      </c>
      <c r="N16" s="29">
        <v>1073.6600000000001</v>
      </c>
      <c r="O16" s="29">
        <v>1982.22</v>
      </c>
      <c r="P16" s="29">
        <v>0</v>
      </c>
      <c r="Q16" s="29">
        <v>3942.44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6798.66</v>
      </c>
      <c r="AA16" s="29">
        <v>0</v>
      </c>
      <c r="AB16" s="29">
        <v>0</v>
      </c>
      <c r="AC16" s="29">
        <v>941</v>
      </c>
      <c r="AD16" s="29">
        <v>0</v>
      </c>
      <c r="AE16" s="29">
        <v>0</v>
      </c>
      <c r="AF16" s="29">
        <v>0</v>
      </c>
      <c r="AG16" s="29">
        <v>0</v>
      </c>
      <c r="AH16" s="29">
        <v>0</v>
      </c>
      <c r="AI16" s="29">
        <v>0</v>
      </c>
      <c r="AJ16" s="29">
        <v>19776.53</v>
      </c>
      <c r="AK16" s="29">
        <v>0</v>
      </c>
      <c r="AL16" s="29">
        <v>16834.21</v>
      </c>
      <c r="AM16" s="29">
        <v>0</v>
      </c>
      <c r="AN16" s="29">
        <v>0</v>
      </c>
      <c r="AO16" s="29">
        <v>0</v>
      </c>
      <c r="AP16" s="29">
        <v>0</v>
      </c>
      <c r="AQ16" s="29">
        <v>0</v>
      </c>
      <c r="AR16" s="29">
        <v>0</v>
      </c>
      <c r="AS16" s="29">
        <v>0</v>
      </c>
      <c r="AT16" s="29">
        <v>0</v>
      </c>
      <c r="AU16" s="29">
        <v>0</v>
      </c>
      <c r="AV16" s="29">
        <v>0</v>
      </c>
      <c r="AW16" s="29">
        <v>0</v>
      </c>
      <c r="AX16" s="29">
        <v>0</v>
      </c>
      <c r="AY16" s="29">
        <v>0</v>
      </c>
      <c r="AZ16" s="29">
        <v>0</v>
      </c>
      <c r="BA16" s="29">
        <v>0</v>
      </c>
      <c r="BB16" s="29">
        <v>0</v>
      </c>
      <c r="BC16" s="29">
        <v>0</v>
      </c>
      <c r="BD16" s="29">
        <v>0</v>
      </c>
      <c r="BE16" s="29">
        <v>0</v>
      </c>
      <c r="BF16" s="29">
        <v>0</v>
      </c>
      <c r="BG16" s="29">
        <v>0</v>
      </c>
      <c r="BH16" s="29">
        <v>0</v>
      </c>
      <c r="BI16" s="29">
        <v>0</v>
      </c>
      <c r="BJ16" s="29">
        <v>0</v>
      </c>
      <c r="BK16" s="29">
        <v>0</v>
      </c>
      <c r="BL16" s="29">
        <v>0</v>
      </c>
      <c r="BM16" s="29">
        <v>0</v>
      </c>
      <c r="BN16" s="29">
        <v>0</v>
      </c>
      <c r="BO16" s="29">
        <v>0</v>
      </c>
      <c r="BP16" s="29">
        <v>0</v>
      </c>
      <c r="BQ16" s="29">
        <v>0</v>
      </c>
      <c r="BR16" s="29">
        <v>0</v>
      </c>
      <c r="BS16" s="29">
        <v>0</v>
      </c>
      <c r="BT16" s="29"/>
      <c r="BU16" s="30">
        <f t="shared" ref="BU16:BU24" si="1">+C16+F16+I16+L16+O16+R16+U16+X16+AA16+AD16+AG16+AJ16+AM16+AP16+AS16+AV16+AY16+BB16+BE16+BH16+BK16+BN16+BQ16</f>
        <v>12417614.08</v>
      </c>
      <c r="BV16" s="30">
        <f t="shared" si="0"/>
        <v>0</v>
      </c>
      <c r="BW16" s="30">
        <f t="shared" si="0"/>
        <v>12262675.960000001</v>
      </c>
    </row>
    <row r="17" spans="1:75" ht="15" x14ac:dyDescent="0.25">
      <c r="A17" s="26">
        <f t="shared" ref="A17:A24" si="2">A16 + 1</f>
        <v>103</v>
      </c>
      <c r="B17" s="28" t="s">
        <v>75</v>
      </c>
      <c r="C17" s="29">
        <v>57273563.640000001</v>
      </c>
      <c r="D17" s="29">
        <v>0</v>
      </c>
      <c r="E17" s="29">
        <v>59053550.799999997</v>
      </c>
      <c r="F17" s="29">
        <v>0</v>
      </c>
      <c r="G17" s="29">
        <v>0</v>
      </c>
      <c r="H17" s="29">
        <v>47884.4</v>
      </c>
      <c r="I17" s="29">
        <v>12530208.99</v>
      </c>
      <c r="J17" s="29">
        <v>0</v>
      </c>
      <c r="K17" s="29">
        <v>9946691.9900000002</v>
      </c>
      <c r="L17" s="29">
        <v>13924278.939999999</v>
      </c>
      <c r="M17" s="29">
        <v>0</v>
      </c>
      <c r="N17" s="29">
        <v>13394291.550000001</v>
      </c>
      <c r="O17" s="29">
        <v>2760061.71</v>
      </c>
      <c r="P17" s="29">
        <v>0</v>
      </c>
      <c r="Q17" s="29">
        <v>3036245.07</v>
      </c>
      <c r="R17" s="29">
        <v>1435004.98</v>
      </c>
      <c r="S17" s="29">
        <v>0</v>
      </c>
      <c r="T17" s="29">
        <v>1302941.81</v>
      </c>
      <c r="U17" s="29">
        <v>1175483.96</v>
      </c>
      <c r="V17" s="29">
        <v>0</v>
      </c>
      <c r="W17" s="29">
        <v>1477069.33</v>
      </c>
      <c r="X17" s="29">
        <v>894675.4</v>
      </c>
      <c r="Y17" s="29">
        <v>0</v>
      </c>
      <c r="Z17" s="29">
        <v>4464108.68</v>
      </c>
      <c r="AA17" s="29">
        <v>132588557.94</v>
      </c>
      <c r="AB17" s="29">
        <v>0</v>
      </c>
      <c r="AC17" s="29">
        <v>146940925.72999999</v>
      </c>
      <c r="AD17" s="29">
        <v>97831708.060000002</v>
      </c>
      <c r="AE17" s="29">
        <v>0</v>
      </c>
      <c r="AF17" s="29">
        <v>98821201.319999993</v>
      </c>
      <c r="AG17" s="29">
        <v>34985.660000000003</v>
      </c>
      <c r="AH17" s="29">
        <v>0</v>
      </c>
      <c r="AI17" s="29">
        <v>18827.88</v>
      </c>
      <c r="AJ17" s="29">
        <v>31191031.059999999</v>
      </c>
      <c r="AK17" s="29">
        <v>0</v>
      </c>
      <c r="AL17" s="29">
        <v>31348397.530000001</v>
      </c>
      <c r="AM17" s="29">
        <v>269031.59000000003</v>
      </c>
      <c r="AN17" s="29">
        <v>0</v>
      </c>
      <c r="AO17" s="29">
        <v>255008.65</v>
      </c>
      <c r="AP17" s="29">
        <v>561720.66</v>
      </c>
      <c r="AQ17" s="29">
        <v>0</v>
      </c>
      <c r="AR17" s="29">
        <v>568018.1</v>
      </c>
      <c r="AS17" s="29">
        <v>0</v>
      </c>
      <c r="AT17" s="29">
        <v>0</v>
      </c>
      <c r="AU17" s="29">
        <v>0</v>
      </c>
      <c r="AV17" s="29">
        <v>0</v>
      </c>
      <c r="AW17" s="29">
        <v>0</v>
      </c>
      <c r="AX17" s="29">
        <v>0</v>
      </c>
      <c r="AY17" s="29">
        <v>0</v>
      </c>
      <c r="AZ17" s="29">
        <v>0</v>
      </c>
      <c r="BA17" s="29">
        <v>0</v>
      </c>
      <c r="BB17" s="29">
        <v>0</v>
      </c>
      <c r="BC17" s="29">
        <v>0</v>
      </c>
      <c r="BD17" s="29">
        <v>0</v>
      </c>
      <c r="BE17" s="29">
        <v>0</v>
      </c>
      <c r="BF17" s="29">
        <v>0</v>
      </c>
      <c r="BG17" s="29">
        <v>0</v>
      </c>
      <c r="BH17" s="29">
        <v>0</v>
      </c>
      <c r="BI17" s="29">
        <v>0</v>
      </c>
      <c r="BJ17" s="29">
        <v>0</v>
      </c>
      <c r="BK17" s="29">
        <v>0</v>
      </c>
      <c r="BL17" s="29">
        <v>0</v>
      </c>
      <c r="BM17" s="29">
        <v>0</v>
      </c>
      <c r="BN17" s="29">
        <v>0</v>
      </c>
      <c r="BO17" s="29">
        <v>0</v>
      </c>
      <c r="BP17" s="29">
        <v>0</v>
      </c>
      <c r="BQ17" s="29">
        <v>0</v>
      </c>
      <c r="BR17" s="29">
        <v>0</v>
      </c>
      <c r="BS17" s="29">
        <v>0</v>
      </c>
      <c r="BT17" s="29"/>
      <c r="BU17" s="30">
        <f t="shared" si="1"/>
        <v>352470312.59000003</v>
      </c>
      <c r="BV17" s="30">
        <f t="shared" si="0"/>
        <v>0</v>
      </c>
      <c r="BW17" s="30">
        <f t="shared" si="0"/>
        <v>370675162.83999991</v>
      </c>
    </row>
    <row r="18" spans="1:75" ht="15" x14ac:dyDescent="0.25">
      <c r="A18" s="26">
        <f t="shared" si="2"/>
        <v>104</v>
      </c>
      <c r="B18" s="28" t="s">
        <v>23</v>
      </c>
      <c r="C18" s="29">
        <v>25236.560000000001</v>
      </c>
      <c r="D18" s="29">
        <v>0</v>
      </c>
      <c r="E18" s="29">
        <v>1335625.6399999999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10863215.460000001</v>
      </c>
      <c r="M18" s="29">
        <v>0</v>
      </c>
      <c r="N18" s="29">
        <v>11305659.189999999</v>
      </c>
      <c r="O18" s="29">
        <v>5122557.2</v>
      </c>
      <c r="P18" s="29">
        <v>0</v>
      </c>
      <c r="Q18" s="29">
        <v>5723536.9000000004</v>
      </c>
      <c r="R18" s="29">
        <v>326555.11</v>
      </c>
      <c r="S18" s="29">
        <v>0</v>
      </c>
      <c r="T18" s="29">
        <v>131970.88</v>
      </c>
      <c r="U18" s="29">
        <v>70770.64</v>
      </c>
      <c r="V18" s="29">
        <v>0</v>
      </c>
      <c r="W18" s="29">
        <v>77410.789999999994</v>
      </c>
      <c r="X18" s="29">
        <v>0</v>
      </c>
      <c r="Y18" s="29">
        <v>0</v>
      </c>
      <c r="Z18" s="29">
        <v>0</v>
      </c>
      <c r="AA18" s="29">
        <v>3424082.73</v>
      </c>
      <c r="AB18" s="29">
        <v>0</v>
      </c>
      <c r="AC18" s="29">
        <v>3474387.82</v>
      </c>
      <c r="AD18" s="29">
        <v>0</v>
      </c>
      <c r="AE18" s="29">
        <v>0</v>
      </c>
      <c r="AF18" s="29">
        <v>0</v>
      </c>
      <c r="AG18" s="29">
        <v>0</v>
      </c>
      <c r="AH18" s="29">
        <v>0</v>
      </c>
      <c r="AI18" s="29">
        <v>0</v>
      </c>
      <c r="AJ18" s="29">
        <v>6484699.1399999997</v>
      </c>
      <c r="AK18" s="29">
        <v>0</v>
      </c>
      <c r="AL18" s="29">
        <v>7635146.3099999996</v>
      </c>
      <c r="AM18" s="29">
        <v>14636</v>
      </c>
      <c r="AN18" s="29">
        <v>0</v>
      </c>
      <c r="AO18" s="29">
        <v>25920</v>
      </c>
      <c r="AP18" s="29">
        <v>0</v>
      </c>
      <c r="AQ18" s="29">
        <v>0</v>
      </c>
      <c r="AR18" s="29">
        <v>0</v>
      </c>
      <c r="AS18" s="29">
        <v>0</v>
      </c>
      <c r="AT18" s="29">
        <v>0</v>
      </c>
      <c r="AU18" s="29">
        <v>0</v>
      </c>
      <c r="AV18" s="29">
        <v>0</v>
      </c>
      <c r="AW18" s="29">
        <v>0</v>
      </c>
      <c r="AX18" s="29">
        <v>0</v>
      </c>
      <c r="AY18" s="29">
        <v>0</v>
      </c>
      <c r="AZ18" s="29">
        <v>0</v>
      </c>
      <c r="BA18" s="29">
        <v>0</v>
      </c>
      <c r="BB18" s="29">
        <v>0</v>
      </c>
      <c r="BC18" s="29">
        <v>0</v>
      </c>
      <c r="BD18" s="29">
        <v>0</v>
      </c>
      <c r="BE18" s="29">
        <v>0</v>
      </c>
      <c r="BF18" s="29">
        <v>0</v>
      </c>
      <c r="BG18" s="29">
        <v>0</v>
      </c>
      <c r="BH18" s="29">
        <v>0</v>
      </c>
      <c r="BI18" s="29">
        <v>0</v>
      </c>
      <c r="BJ18" s="29">
        <v>0</v>
      </c>
      <c r="BK18" s="29">
        <v>0</v>
      </c>
      <c r="BL18" s="29">
        <v>0</v>
      </c>
      <c r="BM18" s="29">
        <v>0</v>
      </c>
      <c r="BN18" s="29">
        <v>0</v>
      </c>
      <c r="BO18" s="29">
        <v>0</v>
      </c>
      <c r="BP18" s="29">
        <v>0</v>
      </c>
      <c r="BQ18" s="29">
        <v>0</v>
      </c>
      <c r="BR18" s="29">
        <v>0</v>
      </c>
      <c r="BS18" s="29">
        <v>0</v>
      </c>
      <c r="BT18" s="29"/>
      <c r="BU18" s="30">
        <f t="shared" si="1"/>
        <v>26331752.840000004</v>
      </c>
      <c r="BV18" s="30">
        <f t="shared" si="0"/>
        <v>0</v>
      </c>
      <c r="BW18" s="30">
        <f t="shared" si="0"/>
        <v>29709657.529999997</v>
      </c>
    </row>
    <row r="19" spans="1:75" ht="15" x14ac:dyDescent="0.25">
      <c r="A19" s="26">
        <f t="shared" si="2"/>
        <v>105</v>
      </c>
      <c r="B19" s="28" t="s">
        <v>76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 s="29">
        <v>0</v>
      </c>
      <c r="AI19" s="29">
        <v>0</v>
      </c>
      <c r="AJ19" s="29">
        <v>0</v>
      </c>
      <c r="AK19" s="29">
        <v>0</v>
      </c>
      <c r="AL19" s="29">
        <v>0</v>
      </c>
      <c r="AM19" s="29">
        <v>0</v>
      </c>
      <c r="AN19" s="29">
        <v>0</v>
      </c>
      <c r="AO19" s="29">
        <v>0</v>
      </c>
      <c r="AP19" s="29">
        <v>0</v>
      </c>
      <c r="AQ19" s="29">
        <v>0</v>
      </c>
      <c r="AR19" s="29">
        <v>0</v>
      </c>
      <c r="AS19" s="29">
        <v>0</v>
      </c>
      <c r="AT19" s="29">
        <v>0</v>
      </c>
      <c r="AU19" s="29">
        <v>0</v>
      </c>
      <c r="AV19" s="29">
        <v>0</v>
      </c>
      <c r="AW19" s="29">
        <v>0</v>
      </c>
      <c r="AX19" s="29">
        <v>0</v>
      </c>
      <c r="AY19" s="29">
        <v>0</v>
      </c>
      <c r="AZ19" s="29">
        <v>0</v>
      </c>
      <c r="BA19" s="29">
        <v>0</v>
      </c>
      <c r="BB19" s="29">
        <v>0</v>
      </c>
      <c r="BC19" s="29">
        <v>0</v>
      </c>
      <c r="BD19" s="29">
        <v>0</v>
      </c>
      <c r="BE19" s="29">
        <v>0</v>
      </c>
      <c r="BF19" s="29">
        <v>0</v>
      </c>
      <c r="BG19" s="29">
        <v>0</v>
      </c>
      <c r="BH19" s="29">
        <v>0</v>
      </c>
      <c r="BI19" s="29">
        <v>0</v>
      </c>
      <c r="BJ19" s="29">
        <v>0</v>
      </c>
      <c r="BK19" s="29">
        <v>0</v>
      </c>
      <c r="BL19" s="29">
        <v>0</v>
      </c>
      <c r="BM19" s="29">
        <v>0</v>
      </c>
      <c r="BN19" s="29">
        <v>0</v>
      </c>
      <c r="BO19" s="29">
        <v>0</v>
      </c>
      <c r="BP19" s="29">
        <v>0</v>
      </c>
      <c r="BQ19" s="29">
        <v>0</v>
      </c>
      <c r="BR19" s="29">
        <v>0</v>
      </c>
      <c r="BS19" s="29">
        <v>0</v>
      </c>
      <c r="BT19" s="29"/>
      <c r="BU19" s="30">
        <f t="shared" si="1"/>
        <v>0</v>
      </c>
      <c r="BV19" s="30">
        <f t="shared" si="0"/>
        <v>0</v>
      </c>
      <c r="BW19" s="30">
        <f t="shared" si="0"/>
        <v>0</v>
      </c>
    </row>
    <row r="20" spans="1:75" ht="15" x14ac:dyDescent="0.25">
      <c r="A20" s="26">
        <f t="shared" si="2"/>
        <v>106</v>
      </c>
      <c r="B20" s="28" t="s">
        <v>77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  <c r="AE20" s="29">
        <v>0</v>
      </c>
      <c r="AF20" s="29">
        <v>0</v>
      </c>
      <c r="AG20" s="29">
        <v>0</v>
      </c>
      <c r="AH20" s="29">
        <v>0</v>
      </c>
      <c r="AI20" s="29">
        <v>0</v>
      </c>
      <c r="AJ20" s="29">
        <v>0</v>
      </c>
      <c r="AK20" s="29">
        <v>0</v>
      </c>
      <c r="AL20" s="29">
        <v>0</v>
      </c>
      <c r="AM20" s="29">
        <v>0</v>
      </c>
      <c r="AN20" s="29">
        <v>0</v>
      </c>
      <c r="AO20" s="29">
        <v>0</v>
      </c>
      <c r="AP20" s="29">
        <v>0</v>
      </c>
      <c r="AQ20" s="29">
        <v>0</v>
      </c>
      <c r="AR20" s="29">
        <v>0</v>
      </c>
      <c r="AS20" s="29">
        <v>0</v>
      </c>
      <c r="AT20" s="29">
        <v>0</v>
      </c>
      <c r="AU20" s="29">
        <v>0</v>
      </c>
      <c r="AV20" s="29">
        <v>0</v>
      </c>
      <c r="AW20" s="29">
        <v>0</v>
      </c>
      <c r="AX20" s="29">
        <v>0</v>
      </c>
      <c r="AY20" s="29">
        <v>0</v>
      </c>
      <c r="AZ20" s="29">
        <v>0</v>
      </c>
      <c r="BA20" s="29">
        <v>0</v>
      </c>
      <c r="BB20" s="29">
        <v>0</v>
      </c>
      <c r="BC20" s="29">
        <v>0</v>
      </c>
      <c r="BD20" s="29">
        <v>0</v>
      </c>
      <c r="BE20" s="29">
        <v>0</v>
      </c>
      <c r="BF20" s="29">
        <v>0</v>
      </c>
      <c r="BG20" s="29">
        <v>0</v>
      </c>
      <c r="BH20" s="29">
        <v>0</v>
      </c>
      <c r="BI20" s="29">
        <v>0</v>
      </c>
      <c r="BJ20" s="29">
        <v>0</v>
      </c>
      <c r="BK20" s="29">
        <v>0</v>
      </c>
      <c r="BL20" s="29">
        <v>0</v>
      </c>
      <c r="BM20" s="29">
        <v>0</v>
      </c>
      <c r="BN20" s="29">
        <v>0</v>
      </c>
      <c r="BO20" s="29">
        <v>0</v>
      </c>
      <c r="BP20" s="29">
        <v>0</v>
      </c>
      <c r="BQ20" s="29">
        <v>0</v>
      </c>
      <c r="BR20" s="29">
        <v>0</v>
      </c>
      <c r="BS20" s="29">
        <v>0</v>
      </c>
      <c r="BT20" s="29"/>
      <c r="BU20" s="30">
        <f t="shared" si="1"/>
        <v>0</v>
      </c>
      <c r="BV20" s="30">
        <f t="shared" si="0"/>
        <v>0</v>
      </c>
      <c r="BW20" s="30">
        <f t="shared" si="0"/>
        <v>0</v>
      </c>
    </row>
    <row r="21" spans="1:75" ht="15" x14ac:dyDescent="0.25">
      <c r="A21" s="26">
        <f t="shared" si="2"/>
        <v>107</v>
      </c>
      <c r="B21" s="28" t="s">
        <v>78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  <c r="AE21" s="29">
        <v>0</v>
      </c>
      <c r="AF21" s="29">
        <v>0</v>
      </c>
      <c r="AG21" s="29">
        <v>0</v>
      </c>
      <c r="AH21" s="29">
        <v>0</v>
      </c>
      <c r="AI21" s="29">
        <v>0</v>
      </c>
      <c r="AJ21" s="29">
        <v>0</v>
      </c>
      <c r="AK21" s="29">
        <v>0</v>
      </c>
      <c r="AL21" s="29">
        <v>0</v>
      </c>
      <c r="AM21" s="29">
        <v>0</v>
      </c>
      <c r="AN21" s="29">
        <v>0</v>
      </c>
      <c r="AO21" s="29">
        <v>0</v>
      </c>
      <c r="AP21" s="29">
        <v>0</v>
      </c>
      <c r="AQ21" s="29">
        <v>0</v>
      </c>
      <c r="AR21" s="29">
        <v>0</v>
      </c>
      <c r="AS21" s="29">
        <v>0</v>
      </c>
      <c r="AT21" s="29">
        <v>0</v>
      </c>
      <c r="AU21" s="29">
        <v>0</v>
      </c>
      <c r="AV21" s="29">
        <v>0</v>
      </c>
      <c r="AW21" s="29">
        <v>0</v>
      </c>
      <c r="AX21" s="29">
        <v>0</v>
      </c>
      <c r="AY21" s="29">
        <v>0</v>
      </c>
      <c r="AZ21" s="29">
        <v>0</v>
      </c>
      <c r="BA21" s="29">
        <v>0</v>
      </c>
      <c r="BB21" s="29">
        <v>0</v>
      </c>
      <c r="BC21" s="29">
        <v>0</v>
      </c>
      <c r="BD21" s="29">
        <v>0</v>
      </c>
      <c r="BE21" s="29">
        <v>0</v>
      </c>
      <c r="BF21" s="29">
        <v>0</v>
      </c>
      <c r="BG21" s="29">
        <v>0</v>
      </c>
      <c r="BH21" s="29">
        <v>0</v>
      </c>
      <c r="BI21" s="29">
        <v>0</v>
      </c>
      <c r="BJ21" s="29">
        <v>0</v>
      </c>
      <c r="BK21" s="29">
        <v>9557844.0199999996</v>
      </c>
      <c r="BL21" s="29">
        <v>0</v>
      </c>
      <c r="BM21" s="29">
        <v>9557844.0199999996</v>
      </c>
      <c r="BN21" s="29">
        <v>1261089.0900000001</v>
      </c>
      <c r="BO21" s="29">
        <v>0</v>
      </c>
      <c r="BP21" s="29">
        <v>1309804.06</v>
      </c>
      <c r="BQ21" s="29">
        <v>0</v>
      </c>
      <c r="BR21" s="29">
        <v>0</v>
      </c>
      <c r="BS21" s="29">
        <v>0</v>
      </c>
      <c r="BT21" s="29"/>
      <c r="BU21" s="30">
        <f t="shared" si="1"/>
        <v>10818933.109999999</v>
      </c>
      <c r="BV21" s="30">
        <f t="shared" si="0"/>
        <v>0</v>
      </c>
      <c r="BW21" s="30">
        <f t="shared" si="0"/>
        <v>10867648.08</v>
      </c>
    </row>
    <row r="22" spans="1:75" ht="15" x14ac:dyDescent="0.25">
      <c r="A22" s="26">
        <f t="shared" si="2"/>
        <v>108</v>
      </c>
      <c r="B22" s="28" t="s">
        <v>79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9">
        <v>0</v>
      </c>
      <c r="M22" s="29">
        <v>0</v>
      </c>
      <c r="N22" s="29">
        <v>0</v>
      </c>
      <c r="O22" s="29">
        <v>0</v>
      </c>
      <c r="P22" s="29">
        <v>0</v>
      </c>
      <c r="Q22" s="29">
        <v>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  <c r="AE22" s="29">
        <v>0</v>
      </c>
      <c r="AF22" s="29">
        <v>0</v>
      </c>
      <c r="AG22" s="29">
        <v>0</v>
      </c>
      <c r="AH22" s="29">
        <v>0</v>
      </c>
      <c r="AI22" s="29">
        <v>0</v>
      </c>
      <c r="AJ22" s="29">
        <v>0</v>
      </c>
      <c r="AK22" s="29">
        <v>0</v>
      </c>
      <c r="AL22" s="29">
        <v>0</v>
      </c>
      <c r="AM22" s="29">
        <v>0</v>
      </c>
      <c r="AN22" s="29">
        <v>0</v>
      </c>
      <c r="AO22" s="29">
        <v>0</v>
      </c>
      <c r="AP22" s="29">
        <v>0</v>
      </c>
      <c r="AQ22" s="29">
        <v>0</v>
      </c>
      <c r="AR22" s="29">
        <v>0</v>
      </c>
      <c r="AS22" s="29">
        <v>0</v>
      </c>
      <c r="AT22" s="29">
        <v>0</v>
      </c>
      <c r="AU22" s="29">
        <v>0</v>
      </c>
      <c r="AV22" s="29">
        <v>0</v>
      </c>
      <c r="AW22" s="29">
        <v>0</v>
      </c>
      <c r="AX22" s="29">
        <v>0</v>
      </c>
      <c r="AY22" s="29">
        <v>0</v>
      </c>
      <c r="AZ22" s="29">
        <v>0</v>
      </c>
      <c r="BA22" s="29">
        <v>0</v>
      </c>
      <c r="BB22" s="29">
        <v>0</v>
      </c>
      <c r="BC22" s="29">
        <v>0</v>
      </c>
      <c r="BD22" s="29">
        <v>0</v>
      </c>
      <c r="BE22" s="29">
        <v>0</v>
      </c>
      <c r="BF22" s="29">
        <v>0</v>
      </c>
      <c r="BG22" s="29">
        <v>0</v>
      </c>
      <c r="BH22" s="29">
        <v>0</v>
      </c>
      <c r="BI22" s="29">
        <v>0</v>
      </c>
      <c r="BJ22" s="29">
        <v>0</v>
      </c>
      <c r="BK22" s="29">
        <v>0</v>
      </c>
      <c r="BL22" s="29">
        <v>0</v>
      </c>
      <c r="BM22" s="29">
        <v>0</v>
      </c>
      <c r="BN22" s="29">
        <v>0</v>
      </c>
      <c r="BO22" s="29">
        <v>0</v>
      </c>
      <c r="BP22" s="29">
        <v>0</v>
      </c>
      <c r="BQ22" s="29">
        <v>0</v>
      </c>
      <c r="BR22" s="29">
        <v>0</v>
      </c>
      <c r="BS22" s="29">
        <v>0</v>
      </c>
      <c r="BT22" s="29"/>
      <c r="BU22" s="30">
        <f t="shared" si="1"/>
        <v>0</v>
      </c>
      <c r="BV22" s="30">
        <f t="shared" si="0"/>
        <v>0</v>
      </c>
      <c r="BW22" s="30">
        <f t="shared" si="0"/>
        <v>0</v>
      </c>
    </row>
    <row r="23" spans="1:75" ht="15" x14ac:dyDescent="0.25">
      <c r="A23" s="26">
        <f t="shared" si="2"/>
        <v>109</v>
      </c>
      <c r="B23" s="28" t="s">
        <v>80</v>
      </c>
      <c r="C23" s="29">
        <v>2308614.37</v>
      </c>
      <c r="D23" s="29">
        <v>0</v>
      </c>
      <c r="E23" s="29">
        <v>1654588.46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1448.21</v>
      </c>
      <c r="M23" s="29">
        <v>0</v>
      </c>
      <c r="N23" s="29">
        <v>2915.39</v>
      </c>
      <c r="O23" s="29">
        <v>0</v>
      </c>
      <c r="P23" s="29">
        <v>0</v>
      </c>
      <c r="Q23" s="29">
        <v>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42461.93</v>
      </c>
      <c r="AE23" s="29">
        <v>0</v>
      </c>
      <c r="AF23" s="29">
        <v>0</v>
      </c>
      <c r="AG23" s="29">
        <v>0</v>
      </c>
      <c r="AH23" s="29">
        <v>0</v>
      </c>
      <c r="AI23" s="29">
        <v>0</v>
      </c>
      <c r="AJ23" s="29">
        <v>1763.01</v>
      </c>
      <c r="AK23" s="29">
        <v>0</v>
      </c>
      <c r="AL23" s="29">
        <v>113851.04</v>
      </c>
      <c r="AM23" s="29">
        <v>0</v>
      </c>
      <c r="AN23" s="29">
        <v>0</v>
      </c>
      <c r="AO23" s="29">
        <v>0</v>
      </c>
      <c r="AP23" s="29">
        <v>9461.6</v>
      </c>
      <c r="AQ23" s="29">
        <v>0</v>
      </c>
      <c r="AR23" s="29">
        <v>60247.35</v>
      </c>
      <c r="AS23" s="29">
        <v>0</v>
      </c>
      <c r="AT23" s="29">
        <v>0</v>
      </c>
      <c r="AU23" s="29">
        <v>0</v>
      </c>
      <c r="AV23" s="29">
        <v>0</v>
      </c>
      <c r="AW23" s="29">
        <v>0</v>
      </c>
      <c r="AX23" s="29">
        <v>0</v>
      </c>
      <c r="AY23" s="29">
        <v>5255.59</v>
      </c>
      <c r="AZ23" s="29">
        <v>0</v>
      </c>
      <c r="BA23" s="29">
        <v>0</v>
      </c>
      <c r="BB23" s="29">
        <v>0</v>
      </c>
      <c r="BC23" s="29">
        <v>0</v>
      </c>
      <c r="BD23" s="29">
        <v>0</v>
      </c>
      <c r="BE23" s="29">
        <v>0</v>
      </c>
      <c r="BF23" s="29">
        <v>0</v>
      </c>
      <c r="BG23" s="29">
        <v>0</v>
      </c>
      <c r="BH23" s="29">
        <v>0</v>
      </c>
      <c r="BI23" s="29">
        <v>0</v>
      </c>
      <c r="BJ23" s="29">
        <v>0</v>
      </c>
      <c r="BK23" s="29">
        <v>0</v>
      </c>
      <c r="BL23" s="29">
        <v>0</v>
      </c>
      <c r="BM23" s="29">
        <v>0</v>
      </c>
      <c r="BN23" s="29">
        <v>0</v>
      </c>
      <c r="BO23" s="29">
        <v>0</v>
      </c>
      <c r="BP23" s="29">
        <v>0</v>
      </c>
      <c r="BQ23" s="29">
        <v>0</v>
      </c>
      <c r="BR23" s="29">
        <v>0</v>
      </c>
      <c r="BS23" s="29">
        <v>0</v>
      </c>
      <c r="BT23" s="29"/>
      <c r="BU23" s="30">
        <f t="shared" si="1"/>
        <v>2369004.71</v>
      </c>
      <c r="BV23" s="30">
        <f t="shared" si="0"/>
        <v>0</v>
      </c>
      <c r="BW23" s="30">
        <f t="shared" si="0"/>
        <v>1831602.24</v>
      </c>
    </row>
    <row r="24" spans="1:75" ht="15" x14ac:dyDescent="0.25">
      <c r="A24" s="26">
        <f t="shared" si="2"/>
        <v>110</v>
      </c>
      <c r="B24" s="28" t="s">
        <v>81</v>
      </c>
      <c r="C24" s="29">
        <v>10142990.41</v>
      </c>
      <c r="D24" s="29">
        <v>8678766.5</v>
      </c>
      <c r="E24" s="29">
        <v>11961612.34</v>
      </c>
      <c r="F24" s="29">
        <v>0</v>
      </c>
      <c r="G24" s="29">
        <v>20568.14</v>
      </c>
      <c r="H24" s="29">
        <v>0</v>
      </c>
      <c r="I24" s="29">
        <v>0</v>
      </c>
      <c r="J24" s="29">
        <v>32121.99</v>
      </c>
      <c r="K24" s="29">
        <v>19.190000000000001</v>
      </c>
      <c r="L24" s="29">
        <v>91477.79</v>
      </c>
      <c r="M24" s="29">
        <v>2085819.65</v>
      </c>
      <c r="N24" s="29">
        <v>91477.79</v>
      </c>
      <c r="O24" s="29">
        <v>0</v>
      </c>
      <c r="P24" s="29">
        <v>133338.32999999999</v>
      </c>
      <c r="Q24" s="29">
        <v>0</v>
      </c>
      <c r="R24" s="29">
        <v>0</v>
      </c>
      <c r="S24" s="29">
        <v>3000</v>
      </c>
      <c r="T24" s="29">
        <v>0</v>
      </c>
      <c r="U24" s="29">
        <v>0</v>
      </c>
      <c r="V24" s="29">
        <v>52907.45</v>
      </c>
      <c r="W24" s="29">
        <v>0</v>
      </c>
      <c r="X24" s="29">
        <v>1864849.3</v>
      </c>
      <c r="Y24" s="29">
        <v>88219.09</v>
      </c>
      <c r="Z24" s="29">
        <v>205857.97</v>
      </c>
      <c r="AA24" s="29">
        <v>0</v>
      </c>
      <c r="AB24" s="29">
        <v>87178.29</v>
      </c>
      <c r="AC24" s="29">
        <v>1280.18</v>
      </c>
      <c r="AD24" s="29">
        <v>0</v>
      </c>
      <c r="AE24" s="29">
        <v>49889.5</v>
      </c>
      <c r="AF24" s="29">
        <v>0</v>
      </c>
      <c r="AG24" s="29">
        <v>0</v>
      </c>
      <c r="AH24" s="29">
        <v>0</v>
      </c>
      <c r="AI24" s="29">
        <v>0</v>
      </c>
      <c r="AJ24" s="29">
        <v>0</v>
      </c>
      <c r="AK24" s="29">
        <v>2704645.15</v>
      </c>
      <c r="AL24" s="29">
        <v>0</v>
      </c>
      <c r="AM24" s="29">
        <v>0</v>
      </c>
      <c r="AN24" s="29">
        <v>0</v>
      </c>
      <c r="AO24" s="29">
        <v>0</v>
      </c>
      <c r="AP24" s="29">
        <v>0</v>
      </c>
      <c r="AQ24" s="29">
        <v>0</v>
      </c>
      <c r="AR24" s="29">
        <v>0</v>
      </c>
      <c r="AS24" s="29">
        <v>0</v>
      </c>
      <c r="AT24" s="29">
        <v>0</v>
      </c>
      <c r="AU24" s="29">
        <v>0</v>
      </c>
      <c r="AV24" s="29">
        <v>0</v>
      </c>
      <c r="AW24" s="29">
        <v>0</v>
      </c>
      <c r="AX24" s="29">
        <v>0</v>
      </c>
      <c r="AY24" s="29">
        <v>0</v>
      </c>
      <c r="AZ24" s="29">
        <v>0</v>
      </c>
      <c r="BA24" s="29">
        <v>0</v>
      </c>
      <c r="BB24" s="29">
        <v>0</v>
      </c>
      <c r="BC24" s="29">
        <v>0</v>
      </c>
      <c r="BD24" s="29">
        <v>0</v>
      </c>
      <c r="BE24" s="29">
        <v>0</v>
      </c>
      <c r="BF24" s="29">
        <v>0</v>
      </c>
      <c r="BG24" s="29">
        <v>0</v>
      </c>
      <c r="BH24" s="29">
        <v>0</v>
      </c>
      <c r="BI24" s="29">
        <v>0</v>
      </c>
      <c r="BJ24" s="29">
        <v>0</v>
      </c>
      <c r="BK24" s="29">
        <v>0</v>
      </c>
      <c r="BL24" s="29">
        <v>0</v>
      </c>
      <c r="BM24" s="29">
        <v>0</v>
      </c>
      <c r="BN24" s="29">
        <v>0</v>
      </c>
      <c r="BO24" s="29">
        <v>0</v>
      </c>
      <c r="BP24" s="29">
        <v>0</v>
      </c>
      <c r="BQ24" s="29">
        <v>0</v>
      </c>
      <c r="BR24" s="29">
        <v>0</v>
      </c>
      <c r="BS24" s="29">
        <v>0</v>
      </c>
      <c r="BT24" s="29"/>
      <c r="BU24" s="30">
        <f t="shared" si="1"/>
        <v>12099317.5</v>
      </c>
      <c r="BV24" s="30">
        <f t="shared" si="0"/>
        <v>13936454.09</v>
      </c>
      <c r="BW24" s="30">
        <f t="shared" si="0"/>
        <v>12260247.469999999</v>
      </c>
    </row>
    <row r="25" spans="1:75" s="33" customFormat="1" ht="15.75" thickBot="1" x14ac:dyDescent="0.3">
      <c r="A25" s="70">
        <v>100</v>
      </c>
      <c r="B25" s="31" t="s">
        <v>82</v>
      </c>
      <c r="C25" s="32">
        <f t="shared" ref="C25:BN25" si="3">SUM(C15:C24)</f>
        <v>197579445.62</v>
      </c>
      <c r="D25" s="32">
        <f t="shared" si="3"/>
        <v>8678766.5</v>
      </c>
      <c r="E25" s="32">
        <f t="shared" si="3"/>
        <v>200813608.30000001</v>
      </c>
      <c r="F25" s="32">
        <f t="shared" si="3"/>
        <v>184646.18</v>
      </c>
      <c r="G25" s="32">
        <f t="shared" si="3"/>
        <v>20568.14</v>
      </c>
      <c r="H25" s="32">
        <f t="shared" si="3"/>
        <v>232735.54</v>
      </c>
      <c r="I25" s="32">
        <f t="shared" si="3"/>
        <v>47205973.180000007</v>
      </c>
      <c r="J25" s="32">
        <f t="shared" si="3"/>
        <v>32121.99</v>
      </c>
      <c r="K25" s="32">
        <f t="shared" si="3"/>
        <v>44535279.789999999</v>
      </c>
      <c r="L25" s="32">
        <f t="shared" si="3"/>
        <v>33393873.509999998</v>
      </c>
      <c r="M25" s="32">
        <f t="shared" si="3"/>
        <v>2085819.65</v>
      </c>
      <c r="N25" s="32">
        <f t="shared" si="3"/>
        <v>33292252.909999996</v>
      </c>
      <c r="O25" s="32">
        <f t="shared" si="3"/>
        <v>10846186.870000001</v>
      </c>
      <c r="P25" s="32">
        <f t="shared" si="3"/>
        <v>133338.32999999999</v>
      </c>
      <c r="Q25" s="32">
        <f t="shared" si="3"/>
        <v>11718766.4</v>
      </c>
      <c r="R25" s="32">
        <f t="shared" si="3"/>
        <v>2200080.2399999998</v>
      </c>
      <c r="S25" s="32">
        <f t="shared" si="3"/>
        <v>3000</v>
      </c>
      <c r="T25" s="32">
        <f t="shared" si="3"/>
        <v>1889698.5699999998</v>
      </c>
      <c r="U25" s="32">
        <f t="shared" si="3"/>
        <v>1786819.5799999998</v>
      </c>
      <c r="V25" s="32">
        <f t="shared" si="3"/>
        <v>52907.45</v>
      </c>
      <c r="W25" s="32">
        <f t="shared" si="3"/>
        <v>2097882.83</v>
      </c>
      <c r="X25" s="32">
        <f t="shared" si="3"/>
        <v>33952450.239999995</v>
      </c>
      <c r="Y25" s="32">
        <f t="shared" si="3"/>
        <v>88219.09</v>
      </c>
      <c r="Z25" s="32">
        <f t="shared" si="3"/>
        <v>35096234.68</v>
      </c>
      <c r="AA25" s="32">
        <f t="shared" si="3"/>
        <v>140220300.44</v>
      </c>
      <c r="AB25" s="32">
        <f t="shared" si="3"/>
        <v>87178.29</v>
      </c>
      <c r="AC25" s="32">
        <f t="shared" si="3"/>
        <v>154646230.44999999</v>
      </c>
      <c r="AD25" s="32">
        <f t="shared" si="3"/>
        <v>97874169.99000001</v>
      </c>
      <c r="AE25" s="32">
        <f t="shared" si="3"/>
        <v>49889.5</v>
      </c>
      <c r="AF25" s="32">
        <f t="shared" si="3"/>
        <v>98821201.319999993</v>
      </c>
      <c r="AG25" s="32">
        <f t="shared" si="3"/>
        <v>571382.53</v>
      </c>
      <c r="AH25" s="32">
        <f t="shared" si="3"/>
        <v>0</v>
      </c>
      <c r="AI25" s="32">
        <f t="shared" si="3"/>
        <v>549060.74</v>
      </c>
      <c r="AJ25" s="32">
        <f t="shared" si="3"/>
        <v>48716355.859999992</v>
      </c>
      <c r="AK25" s="32">
        <f t="shared" si="3"/>
        <v>2704645.15</v>
      </c>
      <c r="AL25" s="32">
        <f t="shared" si="3"/>
        <v>50124212.57</v>
      </c>
      <c r="AM25" s="32">
        <f t="shared" si="3"/>
        <v>283667.59000000003</v>
      </c>
      <c r="AN25" s="32">
        <f t="shared" si="3"/>
        <v>0</v>
      </c>
      <c r="AO25" s="32">
        <f t="shared" si="3"/>
        <v>280928.65000000002</v>
      </c>
      <c r="AP25" s="32">
        <f t="shared" si="3"/>
        <v>3911053.0700000003</v>
      </c>
      <c r="AQ25" s="32">
        <f t="shared" si="3"/>
        <v>0</v>
      </c>
      <c r="AR25" s="32">
        <f t="shared" si="3"/>
        <v>3973790.1</v>
      </c>
      <c r="AS25" s="32">
        <f t="shared" si="3"/>
        <v>0</v>
      </c>
      <c r="AT25" s="32">
        <f t="shared" si="3"/>
        <v>0</v>
      </c>
      <c r="AU25" s="32">
        <f t="shared" si="3"/>
        <v>0</v>
      </c>
      <c r="AV25" s="32">
        <f t="shared" si="3"/>
        <v>0</v>
      </c>
      <c r="AW25" s="32">
        <f t="shared" si="3"/>
        <v>0</v>
      </c>
      <c r="AX25" s="32">
        <f t="shared" si="3"/>
        <v>0</v>
      </c>
      <c r="AY25" s="32">
        <f t="shared" si="3"/>
        <v>5255.59</v>
      </c>
      <c r="AZ25" s="32">
        <f t="shared" si="3"/>
        <v>0</v>
      </c>
      <c r="BA25" s="32">
        <f t="shared" si="3"/>
        <v>0</v>
      </c>
      <c r="BB25" s="32">
        <f t="shared" si="3"/>
        <v>0</v>
      </c>
      <c r="BC25" s="32">
        <f t="shared" si="3"/>
        <v>0</v>
      </c>
      <c r="BD25" s="32">
        <f t="shared" si="3"/>
        <v>0</v>
      </c>
      <c r="BE25" s="32">
        <f t="shared" si="3"/>
        <v>0</v>
      </c>
      <c r="BF25" s="32">
        <f t="shared" si="3"/>
        <v>0</v>
      </c>
      <c r="BG25" s="32">
        <f t="shared" si="3"/>
        <v>0</v>
      </c>
      <c r="BH25" s="32">
        <f t="shared" si="3"/>
        <v>0</v>
      </c>
      <c r="BI25" s="32">
        <f t="shared" si="3"/>
        <v>0</v>
      </c>
      <c r="BJ25" s="32">
        <f t="shared" si="3"/>
        <v>0</v>
      </c>
      <c r="BK25" s="32">
        <f t="shared" si="3"/>
        <v>9557844.0199999996</v>
      </c>
      <c r="BL25" s="32">
        <f t="shared" si="3"/>
        <v>0</v>
      </c>
      <c r="BM25" s="32">
        <f t="shared" si="3"/>
        <v>9557844.0199999996</v>
      </c>
      <c r="BN25" s="32">
        <f t="shared" si="3"/>
        <v>1261089.0900000001</v>
      </c>
      <c r="BO25" s="32">
        <f t="shared" ref="BO25:BW25" si="4">SUM(BO15:BO24)</f>
        <v>0</v>
      </c>
      <c r="BP25" s="32">
        <f t="shared" si="4"/>
        <v>1309804.06</v>
      </c>
      <c r="BQ25" s="32">
        <f t="shared" si="4"/>
        <v>0</v>
      </c>
      <c r="BR25" s="32">
        <f t="shared" si="4"/>
        <v>0</v>
      </c>
      <c r="BS25" s="32">
        <f t="shared" si="4"/>
        <v>0</v>
      </c>
      <c r="BT25" s="32"/>
      <c r="BU25" s="32">
        <f>SUM(BU15:BU24)</f>
        <v>629550593.60000014</v>
      </c>
      <c r="BV25" s="32">
        <f t="shared" si="4"/>
        <v>13936454.09</v>
      </c>
      <c r="BW25" s="32">
        <f t="shared" si="4"/>
        <v>648939530.92999995</v>
      </c>
    </row>
    <row r="26" spans="1:75" ht="13.5" thickTop="1" x14ac:dyDescent="0.2">
      <c r="A26" s="1"/>
      <c r="B26" s="34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</row>
    <row r="27" spans="1:75" x14ac:dyDescent="0.2">
      <c r="A27" s="50"/>
      <c r="B27" s="48" t="s">
        <v>83</v>
      </c>
      <c r="C27" s="44"/>
      <c r="D27" s="45"/>
      <c r="E27" s="45"/>
      <c r="F27" s="4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44"/>
      <c r="S27" s="45"/>
      <c r="T27" s="45"/>
      <c r="U27" s="4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44"/>
      <c r="AH27" s="45"/>
      <c r="AI27" s="45"/>
      <c r="AJ27" s="4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44"/>
      <c r="AW27" s="45"/>
      <c r="AX27" s="45"/>
      <c r="AY27" s="4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44"/>
      <c r="BL27" s="45"/>
      <c r="BM27" s="45"/>
      <c r="BN27" s="45"/>
      <c r="BO27" s="25"/>
      <c r="BP27" s="25"/>
      <c r="BQ27" s="25"/>
      <c r="BR27" s="25"/>
      <c r="BS27" s="25"/>
      <c r="BT27" s="25"/>
      <c r="BU27" s="25"/>
      <c r="BV27" s="25"/>
      <c r="BW27" s="25"/>
    </row>
    <row r="28" spans="1:75" ht="15" x14ac:dyDescent="0.25">
      <c r="A28" s="26">
        <v>201</v>
      </c>
      <c r="B28" s="28" t="s">
        <v>84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  <c r="Q28" s="29">
        <v>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  <c r="AE28" s="29">
        <v>0</v>
      </c>
      <c r="AF28" s="29">
        <v>0</v>
      </c>
      <c r="AG28" s="29">
        <v>0</v>
      </c>
      <c r="AH28" s="29">
        <v>0</v>
      </c>
      <c r="AI28" s="29">
        <v>0</v>
      </c>
      <c r="AJ28" s="29">
        <v>0</v>
      </c>
      <c r="AK28" s="29">
        <v>0</v>
      </c>
      <c r="AL28" s="29">
        <v>0</v>
      </c>
      <c r="AM28" s="29">
        <v>0</v>
      </c>
      <c r="AN28" s="29">
        <v>0</v>
      </c>
      <c r="AO28" s="29">
        <v>0</v>
      </c>
      <c r="AP28" s="29">
        <v>0</v>
      </c>
      <c r="AQ28" s="29">
        <v>0</v>
      </c>
      <c r="AR28" s="29">
        <v>0</v>
      </c>
      <c r="AS28" s="29">
        <v>0</v>
      </c>
      <c r="AT28" s="29">
        <v>0</v>
      </c>
      <c r="AU28" s="29">
        <v>0</v>
      </c>
      <c r="AV28" s="29">
        <v>0</v>
      </c>
      <c r="AW28" s="29">
        <v>0</v>
      </c>
      <c r="AX28" s="29">
        <v>0</v>
      </c>
      <c r="AY28" s="29">
        <v>0</v>
      </c>
      <c r="AZ28" s="29">
        <v>0</v>
      </c>
      <c r="BA28" s="29">
        <v>0</v>
      </c>
      <c r="BB28" s="29">
        <v>0</v>
      </c>
      <c r="BC28" s="29">
        <v>0</v>
      </c>
      <c r="BD28" s="29">
        <v>0</v>
      </c>
      <c r="BE28" s="29">
        <v>0</v>
      </c>
      <c r="BF28" s="29">
        <v>0</v>
      </c>
      <c r="BG28" s="29">
        <v>0</v>
      </c>
      <c r="BH28" s="29">
        <v>0</v>
      </c>
      <c r="BI28" s="29">
        <v>0</v>
      </c>
      <c r="BJ28" s="29">
        <v>0</v>
      </c>
      <c r="BK28" s="29">
        <v>0</v>
      </c>
      <c r="BL28" s="29">
        <v>0</v>
      </c>
      <c r="BM28" s="29">
        <v>0</v>
      </c>
      <c r="BN28" s="29">
        <v>0</v>
      </c>
      <c r="BO28" s="29">
        <v>0</v>
      </c>
      <c r="BP28" s="29">
        <v>0</v>
      </c>
      <c r="BQ28" s="29">
        <v>0</v>
      </c>
      <c r="BR28" s="29">
        <v>0</v>
      </c>
      <c r="BS28" s="29">
        <v>0</v>
      </c>
      <c r="BT28" s="29"/>
      <c r="BU28" s="30">
        <f>+C28+F28+I28+L28+O28+R28+U28+X28+AA28+AD28+AG28+AJ28+AM28+AP28+AS28+AV28+AY28+BB28+BE28+BH28+BK28+BN28+BQ28</f>
        <v>0</v>
      </c>
      <c r="BV28" s="30">
        <f t="shared" ref="BV28:BW32" si="5">+D28+G28+J28+M28+P28+S28+V28+Y28+AB28+AE28+AH28+AK28+AN28+AQ28+AT28+AW28+AZ28+BC28+BF28+BI28+BL28+BO28+BR28</f>
        <v>0</v>
      </c>
      <c r="BW28" s="30">
        <f t="shared" si="5"/>
        <v>0</v>
      </c>
    </row>
    <row r="29" spans="1:75" ht="15" x14ac:dyDescent="0.25">
      <c r="A29" s="26">
        <f>A28 + 1</f>
        <v>202</v>
      </c>
      <c r="B29" s="28" t="s">
        <v>85</v>
      </c>
      <c r="C29" s="29">
        <v>17028275.640000001</v>
      </c>
      <c r="D29" s="29">
        <v>0</v>
      </c>
      <c r="E29" s="29">
        <v>16658410.050000001</v>
      </c>
      <c r="F29" s="29">
        <v>0</v>
      </c>
      <c r="G29" s="29">
        <v>0</v>
      </c>
      <c r="H29" s="29">
        <v>0</v>
      </c>
      <c r="I29" s="29">
        <v>363185.26</v>
      </c>
      <c r="J29" s="29">
        <v>0</v>
      </c>
      <c r="K29" s="29">
        <v>116148.68</v>
      </c>
      <c r="L29" s="29">
        <v>4700122.3899999997</v>
      </c>
      <c r="M29" s="29">
        <v>0</v>
      </c>
      <c r="N29" s="29">
        <v>5373949.0999999996</v>
      </c>
      <c r="O29" s="29">
        <v>2320430.62</v>
      </c>
      <c r="P29" s="29">
        <v>0</v>
      </c>
      <c r="Q29" s="29">
        <v>1542090.98</v>
      </c>
      <c r="R29" s="29">
        <v>485280.06</v>
      </c>
      <c r="S29" s="29">
        <v>0</v>
      </c>
      <c r="T29" s="29">
        <v>694404.92</v>
      </c>
      <c r="U29" s="29">
        <v>3454.66</v>
      </c>
      <c r="V29" s="29">
        <v>0</v>
      </c>
      <c r="W29" s="29">
        <v>1487.15</v>
      </c>
      <c r="X29" s="29">
        <v>1005823.68</v>
      </c>
      <c r="Y29" s="29">
        <v>0</v>
      </c>
      <c r="Z29" s="29">
        <v>3128822.73</v>
      </c>
      <c r="AA29" s="29">
        <v>4665518.41</v>
      </c>
      <c r="AB29" s="29">
        <v>0</v>
      </c>
      <c r="AC29" s="29">
        <v>4489583.66</v>
      </c>
      <c r="AD29" s="29">
        <v>11878031.939999999</v>
      </c>
      <c r="AE29" s="29">
        <v>0</v>
      </c>
      <c r="AF29" s="29">
        <v>14899226.789999999</v>
      </c>
      <c r="AG29" s="29">
        <v>10000</v>
      </c>
      <c r="AH29" s="29">
        <v>0</v>
      </c>
      <c r="AI29" s="29">
        <v>2688.88</v>
      </c>
      <c r="AJ29" s="29">
        <v>515101.86</v>
      </c>
      <c r="AK29" s="29">
        <v>0</v>
      </c>
      <c r="AL29" s="29">
        <v>1853356.94</v>
      </c>
      <c r="AM29" s="29">
        <v>0</v>
      </c>
      <c r="AN29" s="29">
        <v>0</v>
      </c>
      <c r="AO29" s="29">
        <v>0</v>
      </c>
      <c r="AP29" s="29">
        <v>35997.730000000003</v>
      </c>
      <c r="AQ29" s="29">
        <v>0</v>
      </c>
      <c r="AR29" s="29">
        <v>28629.71</v>
      </c>
      <c r="AS29" s="29">
        <v>0</v>
      </c>
      <c r="AT29" s="29">
        <v>0</v>
      </c>
      <c r="AU29" s="29">
        <v>0</v>
      </c>
      <c r="AV29" s="29">
        <v>0</v>
      </c>
      <c r="AW29" s="29">
        <v>0</v>
      </c>
      <c r="AX29" s="29">
        <v>0</v>
      </c>
      <c r="AY29" s="29">
        <v>0</v>
      </c>
      <c r="AZ29" s="29">
        <v>0</v>
      </c>
      <c r="BA29" s="29">
        <v>0</v>
      </c>
      <c r="BB29" s="29">
        <v>0</v>
      </c>
      <c r="BC29" s="29">
        <v>0</v>
      </c>
      <c r="BD29" s="29">
        <v>0</v>
      </c>
      <c r="BE29" s="29">
        <v>0</v>
      </c>
      <c r="BF29" s="29">
        <v>0</v>
      </c>
      <c r="BG29" s="29">
        <v>0</v>
      </c>
      <c r="BH29" s="29">
        <v>0</v>
      </c>
      <c r="BI29" s="29">
        <v>0</v>
      </c>
      <c r="BJ29" s="29">
        <v>0</v>
      </c>
      <c r="BK29" s="29">
        <v>0</v>
      </c>
      <c r="BL29" s="29">
        <v>0</v>
      </c>
      <c r="BM29" s="29">
        <v>0</v>
      </c>
      <c r="BN29" s="29">
        <v>0</v>
      </c>
      <c r="BO29" s="29">
        <v>0</v>
      </c>
      <c r="BP29" s="29">
        <v>0</v>
      </c>
      <c r="BQ29" s="29">
        <v>0</v>
      </c>
      <c r="BR29" s="29">
        <v>0</v>
      </c>
      <c r="BS29" s="29">
        <v>0</v>
      </c>
      <c r="BT29" s="29"/>
      <c r="BU29" s="30">
        <f>+C29+F29+I29+L29+O29+R29+U29+X29+AA29+AD29+AG29+AJ29+AM29+AP29+AS29+AV29+AY29+BB29+BE29+BH29+BK29+BN29+BQ29</f>
        <v>43011222.25</v>
      </c>
      <c r="BV29" s="30">
        <f t="shared" si="5"/>
        <v>0</v>
      </c>
      <c r="BW29" s="30">
        <f t="shared" si="5"/>
        <v>48788799.590000004</v>
      </c>
    </row>
    <row r="30" spans="1:75" ht="15" x14ac:dyDescent="0.25">
      <c r="A30" s="26">
        <f>A29 + 1</f>
        <v>203</v>
      </c>
      <c r="B30" s="28" t="s">
        <v>86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190000</v>
      </c>
      <c r="P30" s="29">
        <v>0</v>
      </c>
      <c r="Q30" s="29">
        <v>190000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1485529.71</v>
      </c>
      <c r="Y30" s="29">
        <v>0</v>
      </c>
      <c r="Z30" s="29">
        <v>1579610.42</v>
      </c>
      <c r="AA30" s="29">
        <v>346156.1</v>
      </c>
      <c r="AB30" s="29">
        <v>0</v>
      </c>
      <c r="AC30" s="29">
        <v>41786.46</v>
      </c>
      <c r="AD30" s="29">
        <v>409000</v>
      </c>
      <c r="AE30" s="29">
        <v>0</v>
      </c>
      <c r="AF30" s="29">
        <v>409000</v>
      </c>
      <c r="AG30" s="29">
        <v>0</v>
      </c>
      <c r="AH30" s="29">
        <v>0</v>
      </c>
      <c r="AI30" s="29">
        <v>0</v>
      </c>
      <c r="AJ30" s="29">
        <v>31864.43</v>
      </c>
      <c r="AK30" s="29">
        <v>0</v>
      </c>
      <c r="AL30" s="29">
        <v>31864.43</v>
      </c>
      <c r="AM30" s="29">
        <v>0</v>
      </c>
      <c r="AN30" s="29">
        <v>0</v>
      </c>
      <c r="AO30" s="29">
        <v>0</v>
      </c>
      <c r="AP30" s="29">
        <v>0</v>
      </c>
      <c r="AQ30" s="29">
        <v>0</v>
      </c>
      <c r="AR30" s="29">
        <v>0</v>
      </c>
      <c r="AS30" s="29">
        <v>0</v>
      </c>
      <c r="AT30" s="29">
        <v>0</v>
      </c>
      <c r="AU30" s="29">
        <v>0</v>
      </c>
      <c r="AV30" s="29">
        <v>0</v>
      </c>
      <c r="AW30" s="29">
        <v>0</v>
      </c>
      <c r="AX30" s="29">
        <v>0</v>
      </c>
      <c r="AY30" s="29">
        <v>0</v>
      </c>
      <c r="AZ30" s="29">
        <v>0</v>
      </c>
      <c r="BA30" s="29">
        <v>0</v>
      </c>
      <c r="BB30" s="29">
        <v>0</v>
      </c>
      <c r="BC30" s="29">
        <v>0</v>
      </c>
      <c r="BD30" s="29">
        <v>0</v>
      </c>
      <c r="BE30" s="29">
        <v>0</v>
      </c>
      <c r="BF30" s="29">
        <v>0</v>
      </c>
      <c r="BG30" s="29">
        <v>0</v>
      </c>
      <c r="BH30" s="29">
        <v>0</v>
      </c>
      <c r="BI30" s="29">
        <v>0</v>
      </c>
      <c r="BJ30" s="29">
        <v>0</v>
      </c>
      <c r="BK30" s="29">
        <v>0</v>
      </c>
      <c r="BL30" s="29">
        <v>0</v>
      </c>
      <c r="BM30" s="29">
        <v>0</v>
      </c>
      <c r="BN30" s="29">
        <v>0</v>
      </c>
      <c r="BO30" s="29">
        <v>0</v>
      </c>
      <c r="BP30" s="29">
        <v>0</v>
      </c>
      <c r="BQ30" s="29">
        <v>0</v>
      </c>
      <c r="BR30" s="29">
        <v>0</v>
      </c>
      <c r="BS30" s="29">
        <v>0</v>
      </c>
      <c r="BT30" s="29"/>
      <c r="BU30" s="30">
        <f>+C30+F30+I30+L30+O30+R30+U30+X30+AA30+AD30+AG30+AJ30+AM30+AP30+AS30+AV30+AY30+BB30+BE30+BH30+BK30+BN30+BQ30</f>
        <v>2462550.2400000002</v>
      </c>
      <c r="BV30" s="30">
        <f t="shared" si="5"/>
        <v>0</v>
      </c>
      <c r="BW30" s="30">
        <f t="shared" si="5"/>
        <v>2252261.31</v>
      </c>
    </row>
    <row r="31" spans="1:75" ht="15" x14ac:dyDescent="0.25">
      <c r="A31" s="26">
        <f>A30 + 1</f>
        <v>204</v>
      </c>
      <c r="B31" s="28" t="s">
        <v>87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 s="29">
        <v>0</v>
      </c>
      <c r="AI31" s="29">
        <v>0</v>
      </c>
      <c r="AJ31" s="29">
        <v>0</v>
      </c>
      <c r="AK31" s="29">
        <v>0</v>
      </c>
      <c r="AL31" s="29">
        <v>0</v>
      </c>
      <c r="AM31" s="29">
        <v>0</v>
      </c>
      <c r="AN31" s="29">
        <v>0</v>
      </c>
      <c r="AO31" s="29">
        <v>0</v>
      </c>
      <c r="AP31" s="29">
        <v>0</v>
      </c>
      <c r="AQ31" s="29">
        <v>0</v>
      </c>
      <c r="AR31" s="29">
        <v>0</v>
      </c>
      <c r="AS31" s="29">
        <v>0</v>
      </c>
      <c r="AT31" s="29">
        <v>0</v>
      </c>
      <c r="AU31" s="29">
        <v>0</v>
      </c>
      <c r="AV31" s="29">
        <v>0</v>
      </c>
      <c r="AW31" s="29">
        <v>0</v>
      </c>
      <c r="AX31" s="29">
        <v>0</v>
      </c>
      <c r="AY31" s="29">
        <v>0</v>
      </c>
      <c r="AZ31" s="29">
        <v>0</v>
      </c>
      <c r="BA31" s="29">
        <v>0</v>
      </c>
      <c r="BB31" s="29">
        <v>0</v>
      </c>
      <c r="BC31" s="29">
        <v>0</v>
      </c>
      <c r="BD31" s="29">
        <v>0</v>
      </c>
      <c r="BE31" s="29">
        <v>0</v>
      </c>
      <c r="BF31" s="29">
        <v>0</v>
      </c>
      <c r="BG31" s="29">
        <v>0</v>
      </c>
      <c r="BH31" s="29">
        <v>0</v>
      </c>
      <c r="BI31" s="29">
        <v>0</v>
      </c>
      <c r="BJ31" s="29">
        <v>0</v>
      </c>
      <c r="BK31" s="29">
        <v>0</v>
      </c>
      <c r="BL31" s="29">
        <v>0</v>
      </c>
      <c r="BM31" s="29">
        <v>0</v>
      </c>
      <c r="BN31" s="29">
        <v>0</v>
      </c>
      <c r="BO31" s="29">
        <v>0</v>
      </c>
      <c r="BP31" s="29">
        <v>0</v>
      </c>
      <c r="BQ31" s="29">
        <v>0</v>
      </c>
      <c r="BR31" s="29">
        <v>0</v>
      </c>
      <c r="BS31" s="29">
        <v>0</v>
      </c>
      <c r="BT31" s="29"/>
      <c r="BU31" s="30">
        <f>+C31+F31+I31+L31+O31+R31+U31+X31+AA31+AD31+AG31+AJ31+AM31+AP31+AS31+AV31+AY31+BB31+BE31+BH31+BK31+BN31+BQ31</f>
        <v>0</v>
      </c>
      <c r="BV31" s="30">
        <f t="shared" si="5"/>
        <v>0</v>
      </c>
      <c r="BW31" s="30">
        <f t="shared" si="5"/>
        <v>0</v>
      </c>
    </row>
    <row r="32" spans="1:75" ht="15" x14ac:dyDescent="0.25">
      <c r="A32" s="26">
        <f>A31 + 1</f>
        <v>205</v>
      </c>
      <c r="B32" s="28" t="s">
        <v>88</v>
      </c>
      <c r="C32" s="29">
        <v>7656055.2000000002</v>
      </c>
      <c r="D32" s="29">
        <v>32266563.559999999</v>
      </c>
      <c r="E32" s="29">
        <v>4599145.03</v>
      </c>
      <c r="F32" s="29">
        <v>0</v>
      </c>
      <c r="G32" s="29">
        <v>0</v>
      </c>
      <c r="H32" s="29">
        <v>0</v>
      </c>
      <c r="I32" s="29">
        <v>0</v>
      </c>
      <c r="J32" s="29">
        <v>483890.09</v>
      </c>
      <c r="K32" s="29">
        <v>0</v>
      </c>
      <c r="L32" s="29">
        <v>0</v>
      </c>
      <c r="M32" s="29">
        <v>11872138.75</v>
      </c>
      <c r="N32" s="29">
        <v>0</v>
      </c>
      <c r="O32" s="29">
        <v>0</v>
      </c>
      <c r="P32" s="29">
        <v>1697020.03</v>
      </c>
      <c r="Q32" s="29">
        <v>0</v>
      </c>
      <c r="R32" s="29">
        <v>0</v>
      </c>
      <c r="S32" s="29">
        <v>18354.11</v>
      </c>
      <c r="T32" s="29">
        <v>0</v>
      </c>
      <c r="U32" s="29">
        <v>0</v>
      </c>
      <c r="V32" s="29">
        <v>0</v>
      </c>
      <c r="W32" s="29">
        <v>0</v>
      </c>
      <c r="X32" s="29">
        <v>88729.11</v>
      </c>
      <c r="Y32" s="29">
        <v>8426880.9499999993</v>
      </c>
      <c r="Z32" s="29">
        <v>86309.75</v>
      </c>
      <c r="AA32" s="29">
        <v>0</v>
      </c>
      <c r="AB32" s="29">
        <v>28380599.440000001</v>
      </c>
      <c r="AC32" s="29">
        <v>0</v>
      </c>
      <c r="AD32" s="29">
        <v>0</v>
      </c>
      <c r="AE32" s="29">
        <v>81495016.359999999</v>
      </c>
      <c r="AF32" s="29">
        <v>0</v>
      </c>
      <c r="AG32" s="29">
        <v>0</v>
      </c>
      <c r="AH32" s="29">
        <v>0</v>
      </c>
      <c r="AI32" s="29">
        <v>0</v>
      </c>
      <c r="AJ32" s="29">
        <v>35709.1</v>
      </c>
      <c r="AK32" s="29">
        <v>6552556.0899999999</v>
      </c>
      <c r="AL32" s="29">
        <v>0</v>
      </c>
      <c r="AM32" s="29">
        <v>0</v>
      </c>
      <c r="AN32" s="29">
        <v>0</v>
      </c>
      <c r="AO32" s="29">
        <v>0</v>
      </c>
      <c r="AP32" s="29">
        <v>0</v>
      </c>
      <c r="AQ32" s="29">
        <v>613007.41</v>
      </c>
      <c r="AR32" s="29">
        <v>0</v>
      </c>
      <c r="AS32" s="29">
        <v>0</v>
      </c>
      <c r="AT32" s="29">
        <v>0</v>
      </c>
      <c r="AU32" s="29">
        <v>0</v>
      </c>
      <c r="AV32" s="29">
        <v>0</v>
      </c>
      <c r="AW32" s="29">
        <v>0</v>
      </c>
      <c r="AX32" s="29">
        <v>0</v>
      </c>
      <c r="AY32" s="29">
        <v>0</v>
      </c>
      <c r="AZ32" s="29">
        <v>846160.62</v>
      </c>
      <c r="BA32" s="29">
        <v>0</v>
      </c>
      <c r="BB32" s="29">
        <v>0</v>
      </c>
      <c r="BC32" s="29">
        <v>0</v>
      </c>
      <c r="BD32" s="29">
        <v>0</v>
      </c>
      <c r="BE32" s="29">
        <v>0</v>
      </c>
      <c r="BF32" s="29">
        <v>0</v>
      </c>
      <c r="BG32" s="29">
        <v>0</v>
      </c>
      <c r="BH32" s="29">
        <v>0</v>
      </c>
      <c r="BI32" s="29">
        <v>0</v>
      </c>
      <c r="BJ32" s="29">
        <v>0</v>
      </c>
      <c r="BK32" s="29">
        <v>0</v>
      </c>
      <c r="BL32" s="29">
        <v>0</v>
      </c>
      <c r="BM32" s="29">
        <v>0</v>
      </c>
      <c r="BN32" s="29">
        <v>0</v>
      </c>
      <c r="BO32" s="29">
        <v>0</v>
      </c>
      <c r="BP32" s="29">
        <v>0</v>
      </c>
      <c r="BQ32" s="29">
        <v>0</v>
      </c>
      <c r="BR32" s="29">
        <v>0</v>
      </c>
      <c r="BS32" s="29">
        <v>0</v>
      </c>
      <c r="BT32" s="29"/>
      <c r="BU32" s="30">
        <f>+C32+F32+I32+L32+O32+R32+U32+X32+AA32+AD32+AG32+AJ32+AM32+AP32+AS32+AV32+AY32+BB32+BE32+BH32+BK32+BN32+BQ32</f>
        <v>7780493.4100000001</v>
      </c>
      <c r="BV32" s="30">
        <f t="shared" si="5"/>
        <v>172652187.41</v>
      </c>
      <c r="BW32" s="30">
        <f t="shared" si="5"/>
        <v>4685454.78</v>
      </c>
    </row>
    <row r="33" spans="1:75" s="33" customFormat="1" ht="15.75" thickBot="1" x14ac:dyDescent="0.3">
      <c r="A33" s="70">
        <v>200</v>
      </c>
      <c r="B33" s="31" t="s">
        <v>89</v>
      </c>
      <c r="C33" s="32">
        <f t="shared" ref="C33:BN33" si="6">SUM(C28:C32)</f>
        <v>24684330.84</v>
      </c>
      <c r="D33" s="32">
        <f t="shared" si="6"/>
        <v>32266563.559999999</v>
      </c>
      <c r="E33" s="32">
        <f t="shared" si="6"/>
        <v>21257555.080000002</v>
      </c>
      <c r="F33" s="32">
        <f t="shared" si="6"/>
        <v>0</v>
      </c>
      <c r="G33" s="32">
        <f t="shared" si="6"/>
        <v>0</v>
      </c>
      <c r="H33" s="32">
        <f t="shared" si="6"/>
        <v>0</v>
      </c>
      <c r="I33" s="32">
        <f t="shared" si="6"/>
        <v>363185.26</v>
      </c>
      <c r="J33" s="32">
        <f t="shared" si="6"/>
        <v>483890.09</v>
      </c>
      <c r="K33" s="32">
        <f t="shared" si="6"/>
        <v>116148.68</v>
      </c>
      <c r="L33" s="32">
        <f t="shared" si="6"/>
        <v>4700122.3899999997</v>
      </c>
      <c r="M33" s="32">
        <f t="shared" si="6"/>
        <v>11872138.75</v>
      </c>
      <c r="N33" s="32">
        <f t="shared" si="6"/>
        <v>5373949.0999999996</v>
      </c>
      <c r="O33" s="32">
        <f t="shared" si="6"/>
        <v>2510430.62</v>
      </c>
      <c r="P33" s="32">
        <f t="shared" si="6"/>
        <v>1697020.03</v>
      </c>
      <c r="Q33" s="32">
        <f t="shared" si="6"/>
        <v>1732090.98</v>
      </c>
      <c r="R33" s="32">
        <f t="shared" si="6"/>
        <v>485280.06</v>
      </c>
      <c r="S33" s="32">
        <f t="shared" si="6"/>
        <v>18354.11</v>
      </c>
      <c r="T33" s="32">
        <f t="shared" si="6"/>
        <v>694404.92</v>
      </c>
      <c r="U33" s="32">
        <f t="shared" si="6"/>
        <v>3454.66</v>
      </c>
      <c r="V33" s="32">
        <f t="shared" si="6"/>
        <v>0</v>
      </c>
      <c r="W33" s="32">
        <f t="shared" si="6"/>
        <v>1487.15</v>
      </c>
      <c r="X33" s="32">
        <f t="shared" si="6"/>
        <v>2580082.5</v>
      </c>
      <c r="Y33" s="32">
        <f t="shared" si="6"/>
        <v>8426880.9499999993</v>
      </c>
      <c r="Z33" s="32">
        <f t="shared" si="6"/>
        <v>4794742.9000000004</v>
      </c>
      <c r="AA33" s="32">
        <f t="shared" si="6"/>
        <v>5011674.51</v>
      </c>
      <c r="AB33" s="32">
        <f t="shared" si="6"/>
        <v>28380599.440000001</v>
      </c>
      <c r="AC33" s="32">
        <f t="shared" si="6"/>
        <v>4531370.12</v>
      </c>
      <c r="AD33" s="32">
        <f t="shared" si="6"/>
        <v>12287031.939999999</v>
      </c>
      <c r="AE33" s="32">
        <f t="shared" si="6"/>
        <v>81495016.359999999</v>
      </c>
      <c r="AF33" s="32">
        <f t="shared" si="6"/>
        <v>15308226.789999999</v>
      </c>
      <c r="AG33" s="32">
        <f t="shared" si="6"/>
        <v>10000</v>
      </c>
      <c r="AH33" s="32">
        <f t="shared" si="6"/>
        <v>0</v>
      </c>
      <c r="AI33" s="32">
        <f t="shared" si="6"/>
        <v>2688.88</v>
      </c>
      <c r="AJ33" s="32">
        <f t="shared" si="6"/>
        <v>582675.39</v>
      </c>
      <c r="AK33" s="32">
        <f t="shared" si="6"/>
        <v>6552556.0899999999</v>
      </c>
      <c r="AL33" s="32">
        <f t="shared" si="6"/>
        <v>1885221.3699999999</v>
      </c>
      <c r="AM33" s="32">
        <f t="shared" si="6"/>
        <v>0</v>
      </c>
      <c r="AN33" s="32">
        <f t="shared" si="6"/>
        <v>0</v>
      </c>
      <c r="AO33" s="32">
        <f t="shared" si="6"/>
        <v>0</v>
      </c>
      <c r="AP33" s="32">
        <f t="shared" si="6"/>
        <v>35997.730000000003</v>
      </c>
      <c r="AQ33" s="32">
        <f t="shared" si="6"/>
        <v>613007.41</v>
      </c>
      <c r="AR33" s="32">
        <f t="shared" si="6"/>
        <v>28629.71</v>
      </c>
      <c r="AS33" s="32">
        <f t="shared" si="6"/>
        <v>0</v>
      </c>
      <c r="AT33" s="32">
        <f t="shared" si="6"/>
        <v>0</v>
      </c>
      <c r="AU33" s="32">
        <f t="shared" si="6"/>
        <v>0</v>
      </c>
      <c r="AV33" s="32">
        <f t="shared" si="6"/>
        <v>0</v>
      </c>
      <c r="AW33" s="32">
        <f t="shared" si="6"/>
        <v>0</v>
      </c>
      <c r="AX33" s="32">
        <f t="shared" si="6"/>
        <v>0</v>
      </c>
      <c r="AY33" s="32">
        <f t="shared" si="6"/>
        <v>0</v>
      </c>
      <c r="AZ33" s="32">
        <f t="shared" si="6"/>
        <v>846160.62</v>
      </c>
      <c r="BA33" s="32">
        <f t="shared" si="6"/>
        <v>0</v>
      </c>
      <c r="BB33" s="32">
        <f t="shared" si="6"/>
        <v>0</v>
      </c>
      <c r="BC33" s="32">
        <f t="shared" si="6"/>
        <v>0</v>
      </c>
      <c r="BD33" s="32">
        <f t="shared" si="6"/>
        <v>0</v>
      </c>
      <c r="BE33" s="32">
        <f t="shared" si="6"/>
        <v>0</v>
      </c>
      <c r="BF33" s="32">
        <f t="shared" si="6"/>
        <v>0</v>
      </c>
      <c r="BG33" s="32">
        <f t="shared" si="6"/>
        <v>0</v>
      </c>
      <c r="BH33" s="32">
        <f t="shared" si="6"/>
        <v>0</v>
      </c>
      <c r="BI33" s="32">
        <f t="shared" si="6"/>
        <v>0</v>
      </c>
      <c r="BJ33" s="32">
        <f t="shared" si="6"/>
        <v>0</v>
      </c>
      <c r="BK33" s="32">
        <f t="shared" si="6"/>
        <v>0</v>
      </c>
      <c r="BL33" s="32">
        <f t="shared" si="6"/>
        <v>0</v>
      </c>
      <c r="BM33" s="32">
        <f t="shared" si="6"/>
        <v>0</v>
      </c>
      <c r="BN33" s="32">
        <f t="shared" si="6"/>
        <v>0</v>
      </c>
      <c r="BO33" s="32">
        <f t="shared" ref="BO33:BW33" si="7">SUM(BO28:BO32)</f>
        <v>0</v>
      </c>
      <c r="BP33" s="32">
        <f t="shared" si="7"/>
        <v>0</v>
      </c>
      <c r="BQ33" s="32">
        <f t="shared" si="7"/>
        <v>0</v>
      </c>
      <c r="BR33" s="32">
        <f t="shared" si="7"/>
        <v>0</v>
      </c>
      <c r="BS33" s="32">
        <f t="shared" si="7"/>
        <v>0</v>
      </c>
      <c r="BT33" s="32"/>
      <c r="BU33" s="32">
        <f t="shared" si="7"/>
        <v>53254265.900000006</v>
      </c>
      <c r="BV33" s="32">
        <f t="shared" si="7"/>
        <v>172652187.41</v>
      </c>
      <c r="BW33" s="32">
        <f t="shared" si="7"/>
        <v>55726515.680000007</v>
      </c>
    </row>
    <row r="34" spans="1:75" ht="13.5" thickTop="1" x14ac:dyDescent="0.2">
      <c r="A34" s="1"/>
      <c r="B34" s="34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</row>
    <row r="35" spans="1:75" x14ac:dyDescent="0.2">
      <c r="A35" s="50"/>
      <c r="B35" s="48" t="s">
        <v>90</v>
      </c>
      <c r="C35" s="44"/>
      <c r="D35" s="45"/>
      <c r="E35" s="45"/>
      <c r="F35" s="4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44"/>
      <c r="S35" s="45"/>
      <c r="T35" s="45"/>
      <c r="U35" s="4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44"/>
      <c r="AH35" s="45"/>
      <c r="AI35" s="45"/>
      <c r="AJ35" s="4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44"/>
      <c r="AW35" s="45"/>
      <c r="AX35" s="45"/>
      <c r="AY35" s="4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44"/>
      <c r="BL35" s="45"/>
      <c r="BM35" s="45"/>
      <c r="BN35" s="45"/>
      <c r="BO35" s="25"/>
      <c r="BP35" s="25"/>
      <c r="BQ35" s="25"/>
      <c r="BR35" s="25"/>
      <c r="BS35" s="25"/>
      <c r="BT35" s="25"/>
      <c r="BU35" s="25"/>
      <c r="BV35" s="25"/>
      <c r="BW35" s="25"/>
    </row>
    <row r="36" spans="1:75" ht="15" x14ac:dyDescent="0.25">
      <c r="A36" s="26">
        <v>301</v>
      </c>
      <c r="B36" s="28" t="s">
        <v>91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  <c r="AE36" s="29">
        <v>0</v>
      </c>
      <c r="AF36" s="29">
        <v>0</v>
      </c>
      <c r="AG36" s="29">
        <v>0</v>
      </c>
      <c r="AH36" s="29">
        <v>0</v>
      </c>
      <c r="AI36" s="29">
        <v>0</v>
      </c>
      <c r="AJ36" s="29">
        <v>0</v>
      </c>
      <c r="AK36" s="29">
        <v>0</v>
      </c>
      <c r="AL36" s="29">
        <v>0</v>
      </c>
      <c r="AM36" s="29">
        <v>0</v>
      </c>
      <c r="AN36" s="29">
        <v>0</v>
      </c>
      <c r="AO36" s="29">
        <v>0</v>
      </c>
      <c r="AP36" s="29">
        <v>0</v>
      </c>
      <c r="AQ36" s="29">
        <v>0</v>
      </c>
      <c r="AR36" s="29">
        <v>0</v>
      </c>
      <c r="AS36" s="29">
        <v>0</v>
      </c>
      <c r="AT36" s="29">
        <v>0</v>
      </c>
      <c r="AU36" s="29">
        <v>0</v>
      </c>
      <c r="AV36" s="29">
        <v>0</v>
      </c>
      <c r="AW36" s="29">
        <v>0</v>
      </c>
      <c r="AX36" s="29">
        <v>0</v>
      </c>
      <c r="AY36" s="29">
        <v>0</v>
      </c>
      <c r="AZ36" s="29">
        <v>0</v>
      </c>
      <c r="BA36" s="29">
        <v>0</v>
      </c>
      <c r="BB36" s="29">
        <v>0</v>
      </c>
      <c r="BC36" s="29">
        <v>0</v>
      </c>
      <c r="BD36" s="29">
        <v>0</v>
      </c>
      <c r="BE36" s="29">
        <v>0</v>
      </c>
      <c r="BF36" s="29">
        <v>0</v>
      </c>
      <c r="BG36" s="29">
        <v>0</v>
      </c>
      <c r="BH36" s="29">
        <v>0</v>
      </c>
      <c r="BI36" s="29">
        <v>0</v>
      </c>
      <c r="BJ36" s="29">
        <v>0</v>
      </c>
      <c r="BK36" s="29">
        <v>0</v>
      </c>
      <c r="BL36" s="29">
        <v>0</v>
      </c>
      <c r="BM36" s="29">
        <v>0</v>
      </c>
      <c r="BN36" s="29">
        <v>0</v>
      </c>
      <c r="BO36" s="29">
        <v>0</v>
      </c>
      <c r="BP36" s="29">
        <v>0</v>
      </c>
      <c r="BQ36" s="29">
        <v>0</v>
      </c>
      <c r="BR36" s="29">
        <v>0</v>
      </c>
      <c r="BS36" s="29">
        <v>0</v>
      </c>
      <c r="BT36" s="29"/>
      <c r="BU36" s="30">
        <f>+C36+F36+I36+L36+O36+R36+U36+X36+AA36+AD36+AG36+AJ36+AM36+AP36+AS36+AV36+AY36+BB36+BE36+BH36+BK36+BN36+BQ36</f>
        <v>0</v>
      </c>
      <c r="BV36" s="30">
        <f t="shared" ref="BV36:BW39" si="8">+D36+G36+J36+M36+P36+S36+V36+Y36+AB36+AE36+AH36+AK36+AN36+AQ36+AT36+AW36+AZ36+BC36+BF36+BI36+BL36+BO36+BR36</f>
        <v>0</v>
      </c>
      <c r="BW36" s="30">
        <f t="shared" si="8"/>
        <v>0</v>
      </c>
    </row>
    <row r="37" spans="1:75" ht="15" x14ac:dyDescent="0.25">
      <c r="A37" s="26">
        <f>A36 + 1</f>
        <v>302</v>
      </c>
      <c r="B37" s="28" t="s">
        <v>92</v>
      </c>
      <c r="C37" s="29">
        <v>0</v>
      </c>
      <c r="D37" s="29">
        <v>0</v>
      </c>
      <c r="E37" s="29">
        <v>0</v>
      </c>
      <c r="F37" s="29">
        <v>0</v>
      </c>
      <c r="G37" s="29">
        <v>0</v>
      </c>
      <c r="H37" s="29">
        <v>0</v>
      </c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0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  <c r="AE37" s="29">
        <v>0</v>
      </c>
      <c r="AF37" s="29">
        <v>0</v>
      </c>
      <c r="AG37" s="29">
        <v>0</v>
      </c>
      <c r="AH37" s="29">
        <v>0</v>
      </c>
      <c r="AI37" s="29">
        <v>0</v>
      </c>
      <c r="AJ37" s="29">
        <v>0</v>
      </c>
      <c r="AK37" s="29">
        <v>0</v>
      </c>
      <c r="AL37" s="29">
        <v>0</v>
      </c>
      <c r="AM37" s="29">
        <v>0</v>
      </c>
      <c r="AN37" s="29">
        <v>0</v>
      </c>
      <c r="AO37" s="29">
        <v>0</v>
      </c>
      <c r="AP37" s="29">
        <v>0</v>
      </c>
      <c r="AQ37" s="29">
        <v>0</v>
      </c>
      <c r="AR37" s="29">
        <v>0</v>
      </c>
      <c r="AS37" s="29">
        <v>0</v>
      </c>
      <c r="AT37" s="29">
        <v>0</v>
      </c>
      <c r="AU37" s="29">
        <v>0</v>
      </c>
      <c r="AV37" s="29">
        <v>0</v>
      </c>
      <c r="AW37" s="29">
        <v>0</v>
      </c>
      <c r="AX37" s="29">
        <v>0</v>
      </c>
      <c r="AY37" s="29">
        <v>0</v>
      </c>
      <c r="AZ37" s="29">
        <v>0</v>
      </c>
      <c r="BA37" s="29">
        <v>0</v>
      </c>
      <c r="BB37" s="29">
        <v>0</v>
      </c>
      <c r="BC37" s="29">
        <v>0</v>
      </c>
      <c r="BD37" s="29">
        <v>0</v>
      </c>
      <c r="BE37" s="29">
        <v>0</v>
      </c>
      <c r="BF37" s="29">
        <v>0</v>
      </c>
      <c r="BG37" s="29">
        <v>0</v>
      </c>
      <c r="BH37" s="29">
        <v>0</v>
      </c>
      <c r="BI37" s="29">
        <v>0</v>
      </c>
      <c r="BJ37" s="29">
        <v>0</v>
      </c>
      <c r="BK37" s="29">
        <v>0</v>
      </c>
      <c r="BL37" s="29">
        <v>0</v>
      </c>
      <c r="BM37" s="29">
        <v>0</v>
      </c>
      <c r="BN37" s="29">
        <v>0</v>
      </c>
      <c r="BO37" s="29">
        <v>0</v>
      </c>
      <c r="BP37" s="29">
        <v>0</v>
      </c>
      <c r="BQ37" s="29">
        <v>0</v>
      </c>
      <c r="BR37" s="29">
        <v>0</v>
      </c>
      <c r="BS37" s="29">
        <v>0</v>
      </c>
      <c r="BT37" s="29"/>
      <c r="BU37" s="30">
        <f>+C37+F37+I37+L37+O37+R37+U37+X37+AA37+AD37+AG37+AJ37+AM37+AP37+AS37+AV37+AY37+BB37+BE37+BH37+BK37+BN37+BQ37</f>
        <v>0</v>
      </c>
      <c r="BV37" s="30">
        <f t="shared" si="8"/>
        <v>0</v>
      </c>
      <c r="BW37" s="30">
        <f t="shared" si="8"/>
        <v>0</v>
      </c>
    </row>
    <row r="38" spans="1:75" ht="15" x14ac:dyDescent="0.25">
      <c r="A38" s="26">
        <f>A37 + 1</f>
        <v>303</v>
      </c>
      <c r="B38" s="28" t="s">
        <v>93</v>
      </c>
      <c r="C38" s="29">
        <v>0</v>
      </c>
      <c r="D38" s="29">
        <v>0</v>
      </c>
      <c r="E38" s="29">
        <v>0</v>
      </c>
      <c r="F38" s="29">
        <v>0</v>
      </c>
      <c r="G38" s="29">
        <v>0</v>
      </c>
      <c r="H38" s="29">
        <v>0</v>
      </c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  <c r="AF38" s="29">
        <v>0</v>
      </c>
      <c r="AG38" s="29">
        <v>0</v>
      </c>
      <c r="AH38" s="29">
        <v>0</v>
      </c>
      <c r="AI38" s="29">
        <v>0</v>
      </c>
      <c r="AJ38" s="29">
        <v>0</v>
      </c>
      <c r="AK38" s="29">
        <v>0</v>
      </c>
      <c r="AL38" s="29">
        <v>0</v>
      </c>
      <c r="AM38" s="29">
        <v>0</v>
      </c>
      <c r="AN38" s="29">
        <v>0</v>
      </c>
      <c r="AO38" s="29">
        <v>0</v>
      </c>
      <c r="AP38" s="29">
        <v>0</v>
      </c>
      <c r="AQ38" s="29">
        <v>0</v>
      </c>
      <c r="AR38" s="29">
        <v>0</v>
      </c>
      <c r="AS38" s="29">
        <v>0</v>
      </c>
      <c r="AT38" s="29">
        <v>0</v>
      </c>
      <c r="AU38" s="29">
        <v>0</v>
      </c>
      <c r="AV38" s="29">
        <v>0</v>
      </c>
      <c r="AW38" s="29">
        <v>0</v>
      </c>
      <c r="AX38" s="29">
        <v>0</v>
      </c>
      <c r="AY38" s="29">
        <v>0</v>
      </c>
      <c r="AZ38" s="29">
        <v>0</v>
      </c>
      <c r="BA38" s="29">
        <v>0</v>
      </c>
      <c r="BB38" s="29">
        <v>0</v>
      </c>
      <c r="BC38" s="29">
        <v>0</v>
      </c>
      <c r="BD38" s="29">
        <v>0</v>
      </c>
      <c r="BE38" s="29">
        <v>0</v>
      </c>
      <c r="BF38" s="29">
        <v>0</v>
      </c>
      <c r="BG38" s="29">
        <v>0</v>
      </c>
      <c r="BH38" s="29">
        <v>0</v>
      </c>
      <c r="BI38" s="29">
        <v>0</v>
      </c>
      <c r="BJ38" s="29">
        <v>0</v>
      </c>
      <c r="BK38" s="29">
        <v>0</v>
      </c>
      <c r="BL38" s="29">
        <v>0</v>
      </c>
      <c r="BM38" s="29">
        <v>0</v>
      </c>
      <c r="BN38" s="29">
        <v>0</v>
      </c>
      <c r="BO38" s="29">
        <v>0</v>
      </c>
      <c r="BP38" s="29">
        <v>0</v>
      </c>
      <c r="BQ38" s="29">
        <v>0</v>
      </c>
      <c r="BR38" s="29">
        <v>0</v>
      </c>
      <c r="BS38" s="29">
        <v>0</v>
      </c>
      <c r="BT38" s="29"/>
      <c r="BU38" s="30">
        <f>+C38+F38+I38+L38+O38+R38+U38+X38+AA38+AD38+AG38+AJ38+AM38+AP38+AS38+AV38+AY38+BB38+BE38+BH38+BK38+BN38+BQ38</f>
        <v>0</v>
      </c>
      <c r="BV38" s="30">
        <f t="shared" si="8"/>
        <v>0</v>
      </c>
      <c r="BW38" s="30">
        <f t="shared" si="8"/>
        <v>0</v>
      </c>
    </row>
    <row r="39" spans="1:75" ht="15" x14ac:dyDescent="0.25">
      <c r="A39" s="26">
        <f>A38 + 1</f>
        <v>304</v>
      </c>
      <c r="B39" s="28" t="s">
        <v>94</v>
      </c>
      <c r="C39" s="29">
        <v>0</v>
      </c>
      <c r="D39" s="29">
        <v>0</v>
      </c>
      <c r="E39" s="29">
        <v>0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29">
        <v>0</v>
      </c>
      <c r="O39" s="29">
        <v>0</v>
      </c>
      <c r="P39" s="29">
        <v>0</v>
      </c>
      <c r="Q39" s="29">
        <v>0</v>
      </c>
      <c r="R39" s="29">
        <v>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  <c r="AE39" s="29">
        <v>0</v>
      </c>
      <c r="AF39" s="29">
        <v>0</v>
      </c>
      <c r="AG39" s="29">
        <v>0</v>
      </c>
      <c r="AH39" s="29">
        <v>0</v>
      </c>
      <c r="AI39" s="29">
        <v>0</v>
      </c>
      <c r="AJ39" s="29">
        <v>0</v>
      </c>
      <c r="AK39" s="29">
        <v>0</v>
      </c>
      <c r="AL39" s="29">
        <v>0</v>
      </c>
      <c r="AM39" s="29">
        <v>0</v>
      </c>
      <c r="AN39" s="29">
        <v>0</v>
      </c>
      <c r="AO39" s="29">
        <v>0</v>
      </c>
      <c r="AP39" s="29">
        <v>0</v>
      </c>
      <c r="AQ39" s="29">
        <v>0</v>
      </c>
      <c r="AR39" s="29">
        <v>0</v>
      </c>
      <c r="AS39" s="29">
        <v>0</v>
      </c>
      <c r="AT39" s="29">
        <v>0</v>
      </c>
      <c r="AU39" s="29">
        <v>0</v>
      </c>
      <c r="AV39" s="29">
        <v>0</v>
      </c>
      <c r="AW39" s="29">
        <v>0</v>
      </c>
      <c r="AX39" s="29">
        <v>0</v>
      </c>
      <c r="AY39" s="29">
        <v>0</v>
      </c>
      <c r="AZ39" s="29">
        <v>0</v>
      </c>
      <c r="BA39" s="29">
        <v>0</v>
      </c>
      <c r="BB39" s="29">
        <v>0</v>
      </c>
      <c r="BC39" s="29">
        <v>0</v>
      </c>
      <c r="BD39" s="29">
        <v>0</v>
      </c>
      <c r="BE39" s="29">
        <v>0</v>
      </c>
      <c r="BF39" s="29">
        <v>0</v>
      </c>
      <c r="BG39" s="29">
        <v>0</v>
      </c>
      <c r="BH39" s="29">
        <v>0</v>
      </c>
      <c r="BI39" s="29">
        <v>0</v>
      </c>
      <c r="BJ39" s="29">
        <v>0</v>
      </c>
      <c r="BK39" s="29">
        <v>0</v>
      </c>
      <c r="BL39" s="29">
        <v>0</v>
      </c>
      <c r="BM39" s="29">
        <v>0</v>
      </c>
      <c r="BN39" s="29">
        <v>0</v>
      </c>
      <c r="BO39" s="29">
        <v>0</v>
      </c>
      <c r="BP39" s="29">
        <v>0</v>
      </c>
      <c r="BQ39" s="29">
        <v>0</v>
      </c>
      <c r="BR39" s="29">
        <v>0</v>
      </c>
      <c r="BS39" s="29">
        <v>0</v>
      </c>
      <c r="BT39" s="29"/>
      <c r="BU39" s="30">
        <f>+C39+F39+I39+L39+O39+R39+U39+X39+AA39+AD39+AG39+AJ39+AM39+AP39+AS39+AV39+AY39+BB39+BE39+BH39+BK39+BN39+BQ39</f>
        <v>0</v>
      </c>
      <c r="BV39" s="30">
        <f t="shared" si="8"/>
        <v>0</v>
      </c>
      <c r="BW39" s="30">
        <f t="shared" si="8"/>
        <v>0</v>
      </c>
    </row>
    <row r="40" spans="1:75" s="33" customFormat="1" ht="15.75" thickBot="1" x14ac:dyDescent="0.3">
      <c r="A40" s="70">
        <v>300</v>
      </c>
      <c r="B40" s="31" t="s">
        <v>95</v>
      </c>
      <c r="C40" s="32">
        <f t="shared" ref="C40:BN40" si="9">SUM(C36:C39)</f>
        <v>0</v>
      </c>
      <c r="D40" s="32">
        <f t="shared" si="9"/>
        <v>0</v>
      </c>
      <c r="E40" s="32">
        <f t="shared" si="9"/>
        <v>0</v>
      </c>
      <c r="F40" s="32">
        <f t="shared" si="9"/>
        <v>0</v>
      </c>
      <c r="G40" s="32">
        <f t="shared" si="9"/>
        <v>0</v>
      </c>
      <c r="H40" s="32">
        <f t="shared" si="9"/>
        <v>0</v>
      </c>
      <c r="I40" s="32">
        <f t="shared" si="9"/>
        <v>0</v>
      </c>
      <c r="J40" s="32">
        <f t="shared" si="9"/>
        <v>0</v>
      </c>
      <c r="K40" s="32">
        <f t="shared" si="9"/>
        <v>0</v>
      </c>
      <c r="L40" s="32">
        <f t="shared" si="9"/>
        <v>0</v>
      </c>
      <c r="M40" s="32">
        <f t="shared" si="9"/>
        <v>0</v>
      </c>
      <c r="N40" s="32">
        <f t="shared" si="9"/>
        <v>0</v>
      </c>
      <c r="O40" s="32">
        <f t="shared" si="9"/>
        <v>0</v>
      </c>
      <c r="P40" s="32">
        <f t="shared" si="9"/>
        <v>0</v>
      </c>
      <c r="Q40" s="32">
        <f t="shared" si="9"/>
        <v>0</v>
      </c>
      <c r="R40" s="32">
        <f t="shared" si="9"/>
        <v>0</v>
      </c>
      <c r="S40" s="32">
        <f t="shared" si="9"/>
        <v>0</v>
      </c>
      <c r="T40" s="32">
        <f t="shared" si="9"/>
        <v>0</v>
      </c>
      <c r="U40" s="32">
        <f t="shared" si="9"/>
        <v>0</v>
      </c>
      <c r="V40" s="32">
        <f t="shared" si="9"/>
        <v>0</v>
      </c>
      <c r="W40" s="32">
        <f t="shared" si="9"/>
        <v>0</v>
      </c>
      <c r="X40" s="32">
        <f t="shared" si="9"/>
        <v>0</v>
      </c>
      <c r="Y40" s="32">
        <f t="shared" si="9"/>
        <v>0</v>
      </c>
      <c r="Z40" s="32">
        <f t="shared" si="9"/>
        <v>0</v>
      </c>
      <c r="AA40" s="32">
        <f t="shared" si="9"/>
        <v>0</v>
      </c>
      <c r="AB40" s="32">
        <f t="shared" si="9"/>
        <v>0</v>
      </c>
      <c r="AC40" s="32">
        <f t="shared" si="9"/>
        <v>0</v>
      </c>
      <c r="AD40" s="32">
        <f t="shared" si="9"/>
        <v>0</v>
      </c>
      <c r="AE40" s="32">
        <f t="shared" si="9"/>
        <v>0</v>
      </c>
      <c r="AF40" s="32">
        <f t="shared" si="9"/>
        <v>0</v>
      </c>
      <c r="AG40" s="32">
        <f t="shared" si="9"/>
        <v>0</v>
      </c>
      <c r="AH40" s="32">
        <f t="shared" si="9"/>
        <v>0</v>
      </c>
      <c r="AI40" s="32">
        <f t="shared" si="9"/>
        <v>0</v>
      </c>
      <c r="AJ40" s="32">
        <f t="shared" si="9"/>
        <v>0</v>
      </c>
      <c r="AK40" s="32">
        <f t="shared" si="9"/>
        <v>0</v>
      </c>
      <c r="AL40" s="32">
        <f t="shared" si="9"/>
        <v>0</v>
      </c>
      <c r="AM40" s="32">
        <f t="shared" si="9"/>
        <v>0</v>
      </c>
      <c r="AN40" s="32">
        <f t="shared" si="9"/>
        <v>0</v>
      </c>
      <c r="AO40" s="32">
        <f t="shared" si="9"/>
        <v>0</v>
      </c>
      <c r="AP40" s="32">
        <f t="shared" si="9"/>
        <v>0</v>
      </c>
      <c r="AQ40" s="32">
        <f t="shared" si="9"/>
        <v>0</v>
      </c>
      <c r="AR40" s="32">
        <f t="shared" si="9"/>
        <v>0</v>
      </c>
      <c r="AS40" s="32">
        <f t="shared" si="9"/>
        <v>0</v>
      </c>
      <c r="AT40" s="32">
        <f t="shared" si="9"/>
        <v>0</v>
      </c>
      <c r="AU40" s="32">
        <f t="shared" si="9"/>
        <v>0</v>
      </c>
      <c r="AV40" s="32">
        <f t="shared" si="9"/>
        <v>0</v>
      </c>
      <c r="AW40" s="32">
        <f t="shared" si="9"/>
        <v>0</v>
      </c>
      <c r="AX40" s="32">
        <f t="shared" si="9"/>
        <v>0</v>
      </c>
      <c r="AY40" s="32">
        <f t="shared" si="9"/>
        <v>0</v>
      </c>
      <c r="AZ40" s="32">
        <f t="shared" si="9"/>
        <v>0</v>
      </c>
      <c r="BA40" s="32">
        <f t="shared" si="9"/>
        <v>0</v>
      </c>
      <c r="BB40" s="32">
        <f t="shared" si="9"/>
        <v>0</v>
      </c>
      <c r="BC40" s="32">
        <f t="shared" si="9"/>
        <v>0</v>
      </c>
      <c r="BD40" s="32">
        <f t="shared" si="9"/>
        <v>0</v>
      </c>
      <c r="BE40" s="32">
        <f t="shared" si="9"/>
        <v>0</v>
      </c>
      <c r="BF40" s="32">
        <f t="shared" si="9"/>
        <v>0</v>
      </c>
      <c r="BG40" s="32">
        <f t="shared" si="9"/>
        <v>0</v>
      </c>
      <c r="BH40" s="32">
        <f t="shared" si="9"/>
        <v>0</v>
      </c>
      <c r="BI40" s="32">
        <f t="shared" si="9"/>
        <v>0</v>
      </c>
      <c r="BJ40" s="32">
        <f t="shared" si="9"/>
        <v>0</v>
      </c>
      <c r="BK40" s="32">
        <f t="shared" si="9"/>
        <v>0</v>
      </c>
      <c r="BL40" s="32">
        <f t="shared" si="9"/>
        <v>0</v>
      </c>
      <c r="BM40" s="32">
        <f t="shared" si="9"/>
        <v>0</v>
      </c>
      <c r="BN40" s="32">
        <f t="shared" si="9"/>
        <v>0</v>
      </c>
      <c r="BO40" s="32">
        <f t="shared" ref="BO40:BW40" si="10">SUM(BO36:BO39)</f>
        <v>0</v>
      </c>
      <c r="BP40" s="32">
        <f t="shared" si="10"/>
        <v>0</v>
      </c>
      <c r="BQ40" s="32">
        <f t="shared" si="10"/>
        <v>0</v>
      </c>
      <c r="BR40" s="32">
        <f t="shared" si="10"/>
        <v>0</v>
      </c>
      <c r="BS40" s="32">
        <f t="shared" si="10"/>
        <v>0</v>
      </c>
      <c r="BT40" s="32"/>
      <c r="BU40" s="32">
        <f t="shared" si="10"/>
        <v>0</v>
      </c>
      <c r="BV40" s="32">
        <f t="shared" si="10"/>
        <v>0</v>
      </c>
      <c r="BW40" s="32">
        <f t="shared" si="10"/>
        <v>0</v>
      </c>
    </row>
    <row r="41" spans="1:75" ht="13.5" thickTop="1" x14ac:dyDescent="0.2">
      <c r="A41" s="71"/>
      <c r="B41" s="72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</row>
    <row r="42" spans="1:75" x14ac:dyDescent="0.2">
      <c r="A42" s="50"/>
      <c r="B42" s="48" t="s">
        <v>96</v>
      </c>
      <c r="C42" s="44"/>
      <c r="D42" s="45"/>
      <c r="E42" s="45"/>
      <c r="F42" s="4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44"/>
      <c r="S42" s="45"/>
      <c r="T42" s="45"/>
      <c r="U42" s="4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44"/>
      <c r="AH42" s="45"/>
      <c r="AI42" s="45"/>
      <c r="AJ42" s="4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44"/>
      <c r="AW42" s="45"/>
      <c r="AX42" s="45"/>
      <c r="AY42" s="4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44"/>
      <c r="BL42" s="45"/>
      <c r="BM42" s="45"/>
      <c r="BN42" s="45"/>
      <c r="BO42" s="25"/>
      <c r="BP42" s="25"/>
      <c r="BQ42" s="25"/>
      <c r="BR42" s="25"/>
      <c r="BS42" s="25"/>
      <c r="BT42" s="25"/>
      <c r="BU42" s="25"/>
      <c r="BV42" s="25"/>
      <c r="BW42" s="25"/>
    </row>
    <row r="43" spans="1:75" ht="15" x14ac:dyDescent="0.25">
      <c r="A43" s="26">
        <v>401</v>
      </c>
      <c r="B43" s="28" t="s">
        <v>97</v>
      </c>
      <c r="C43" s="29">
        <v>0</v>
      </c>
      <c r="D43" s="29">
        <v>0</v>
      </c>
      <c r="E43" s="29">
        <v>0</v>
      </c>
      <c r="F43" s="29">
        <v>0</v>
      </c>
      <c r="G43" s="29">
        <v>0</v>
      </c>
      <c r="H43" s="29">
        <v>0</v>
      </c>
      <c r="I43" s="29">
        <v>0</v>
      </c>
      <c r="J43" s="29">
        <v>0</v>
      </c>
      <c r="K43" s="29">
        <v>0</v>
      </c>
      <c r="L43" s="29">
        <v>0</v>
      </c>
      <c r="M43" s="29">
        <v>0</v>
      </c>
      <c r="N43" s="29">
        <v>0</v>
      </c>
      <c r="O43" s="29">
        <v>0</v>
      </c>
      <c r="P43" s="29">
        <v>0</v>
      </c>
      <c r="Q43" s="29">
        <v>0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  <c r="AE43" s="29">
        <v>0</v>
      </c>
      <c r="AF43" s="29">
        <v>0</v>
      </c>
      <c r="AG43" s="29">
        <v>0</v>
      </c>
      <c r="AH43" s="29">
        <v>0</v>
      </c>
      <c r="AI43" s="29">
        <v>0</v>
      </c>
      <c r="AJ43" s="29">
        <v>0</v>
      </c>
      <c r="AK43" s="29">
        <v>0</v>
      </c>
      <c r="AL43" s="29">
        <v>0</v>
      </c>
      <c r="AM43" s="29">
        <v>0</v>
      </c>
      <c r="AN43" s="29">
        <v>0</v>
      </c>
      <c r="AO43" s="29">
        <v>0</v>
      </c>
      <c r="AP43" s="29">
        <v>0</v>
      </c>
      <c r="AQ43" s="29">
        <v>0</v>
      </c>
      <c r="AR43" s="29">
        <v>0</v>
      </c>
      <c r="AS43" s="29">
        <v>0</v>
      </c>
      <c r="AT43" s="29">
        <v>0</v>
      </c>
      <c r="AU43" s="29">
        <v>0</v>
      </c>
      <c r="AV43" s="29">
        <v>0</v>
      </c>
      <c r="AW43" s="29">
        <v>0</v>
      </c>
      <c r="AX43" s="29">
        <v>0</v>
      </c>
      <c r="AY43" s="29">
        <v>0</v>
      </c>
      <c r="AZ43" s="29">
        <v>0</v>
      </c>
      <c r="BA43" s="29">
        <v>0</v>
      </c>
      <c r="BB43" s="29">
        <v>0</v>
      </c>
      <c r="BC43" s="29">
        <v>0</v>
      </c>
      <c r="BD43" s="29">
        <v>0</v>
      </c>
      <c r="BE43" s="29">
        <v>0</v>
      </c>
      <c r="BF43" s="29">
        <v>0</v>
      </c>
      <c r="BG43" s="29">
        <v>0</v>
      </c>
      <c r="BH43" s="29">
        <v>0</v>
      </c>
      <c r="BI43" s="29">
        <v>0</v>
      </c>
      <c r="BJ43" s="29">
        <v>0</v>
      </c>
      <c r="BK43" s="29">
        <v>8210079.6799999997</v>
      </c>
      <c r="BL43" s="29">
        <v>0</v>
      </c>
      <c r="BM43" s="29">
        <v>8210079.6799999997</v>
      </c>
      <c r="BN43" s="29">
        <v>0</v>
      </c>
      <c r="BO43" s="29">
        <v>0</v>
      </c>
      <c r="BP43" s="29">
        <v>0</v>
      </c>
      <c r="BQ43" s="29">
        <v>0</v>
      </c>
      <c r="BR43" s="29">
        <v>0</v>
      </c>
      <c r="BS43" s="29">
        <v>0</v>
      </c>
      <c r="BT43" s="29"/>
      <c r="BU43" s="30">
        <f>+C43+F43+I43+L43+O43+R43+U43+X43+AA43+AD43+AG43+AJ43+AM43+AP43+AS43+AV43+AY43+BB43+BE43+BH43+BK43+BN43+BQ43</f>
        <v>8210079.6799999997</v>
      </c>
      <c r="BV43" s="30">
        <f t="shared" ref="BV43:BW46" si="11">+D43+G43+J43+M43+P43+S43+V43+Y43+AB43+AE43+AH43+AK43+AN43+AQ43+AT43+AW43+AZ43+BC43+BF43+BI43+BL43+BO43+BR43</f>
        <v>0</v>
      </c>
      <c r="BW43" s="30">
        <f t="shared" si="11"/>
        <v>8210079.6799999997</v>
      </c>
    </row>
    <row r="44" spans="1:75" ht="15" x14ac:dyDescent="0.25">
      <c r="A44" s="26">
        <f>A43 + 1</f>
        <v>402</v>
      </c>
      <c r="B44" s="28" t="s">
        <v>98</v>
      </c>
      <c r="C44" s="29">
        <v>0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  <c r="AE44" s="29">
        <v>0</v>
      </c>
      <c r="AF44" s="29">
        <v>0</v>
      </c>
      <c r="AG44" s="29">
        <v>0</v>
      </c>
      <c r="AH44" s="29">
        <v>0</v>
      </c>
      <c r="AI44" s="29">
        <v>0</v>
      </c>
      <c r="AJ44" s="29">
        <v>0</v>
      </c>
      <c r="AK44" s="29">
        <v>0</v>
      </c>
      <c r="AL44" s="29">
        <v>0</v>
      </c>
      <c r="AM44" s="29">
        <v>0</v>
      </c>
      <c r="AN44" s="29">
        <v>0</v>
      </c>
      <c r="AO44" s="29">
        <v>0</v>
      </c>
      <c r="AP44" s="29">
        <v>0</v>
      </c>
      <c r="AQ44" s="29">
        <v>0</v>
      </c>
      <c r="AR44" s="29">
        <v>0</v>
      </c>
      <c r="AS44" s="29">
        <v>0</v>
      </c>
      <c r="AT44" s="29">
        <v>0</v>
      </c>
      <c r="AU44" s="29">
        <v>0</v>
      </c>
      <c r="AV44" s="29">
        <v>0</v>
      </c>
      <c r="AW44" s="29">
        <v>0</v>
      </c>
      <c r="AX44" s="29">
        <v>0</v>
      </c>
      <c r="AY44" s="29">
        <v>0</v>
      </c>
      <c r="AZ44" s="29">
        <v>0</v>
      </c>
      <c r="BA44" s="29">
        <v>0</v>
      </c>
      <c r="BB44" s="29">
        <v>0</v>
      </c>
      <c r="BC44" s="29">
        <v>0</v>
      </c>
      <c r="BD44" s="29">
        <v>0</v>
      </c>
      <c r="BE44" s="29">
        <v>0</v>
      </c>
      <c r="BF44" s="29">
        <v>0</v>
      </c>
      <c r="BG44" s="29">
        <v>0</v>
      </c>
      <c r="BH44" s="29">
        <v>0</v>
      </c>
      <c r="BI44" s="29">
        <v>0</v>
      </c>
      <c r="BJ44" s="29">
        <v>0</v>
      </c>
      <c r="BK44" s="29">
        <v>14899859.789999999</v>
      </c>
      <c r="BL44" s="29">
        <v>0</v>
      </c>
      <c r="BM44" s="29">
        <v>14899859.789999999</v>
      </c>
      <c r="BN44" s="29">
        <v>0</v>
      </c>
      <c r="BO44" s="29">
        <v>0</v>
      </c>
      <c r="BP44" s="29">
        <v>0</v>
      </c>
      <c r="BQ44" s="29">
        <v>0</v>
      </c>
      <c r="BR44" s="29">
        <v>0</v>
      </c>
      <c r="BS44" s="29">
        <v>0</v>
      </c>
      <c r="BT44" s="29"/>
      <c r="BU44" s="30">
        <f>+C44+F44+I44+L44+O44+R44+U44+X44+AA44+AD44+AG44+AJ44+AM44+AP44+AS44+AV44+AY44+BB44+BE44+BH44+BK44+BN44+BQ44</f>
        <v>14899859.789999999</v>
      </c>
      <c r="BV44" s="30">
        <f t="shared" si="11"/>
        <v>0</v>
      </c>
      <c r="BW44" s="30">
        <f t="shared" si="11"/>
        <v>14899859.789999999</v>
      </c>
    </row>
    <row r="45" spans="1:75" ht="15" x14ac:dyDescent="0.25">
      <c r="A45" s="26">
        <f>A44 + 1</f>
        <v>403</v>
      </c>
      <c r="B45" s="28" t="s">
        <v>99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 s="29">
        <v>0</v>
      </c>
      <c r="AI45" s="29">
        <v>0</v>
      </c>
      <c r="AJ45" s="29">
        <v>0</v>
      </c>
      <c r="AK45" s="29">
        <v>0</v>
      </c>
      <c r="AL45" s="29">
        <v>0</v>
      </c>
      <c r="AM45" s="29">
        <v>0</v>
      </c>
      <c r="AN45" s="29">
        <v>0</v>
      </c>
      <c r="AO45" s="29">
        <v>0</v>
      </c>
      <c r="AP45" s="29">
        <v>0</v>
      </c>
      <c r="AQ45" s="29">
        <v>0</v>
      </c>
      <c r="AR45" s="29">
        <v>0</v>
      </c>
      <c r="AS45" s="29">
        <v>0</v>
      </c>
      <c r="AT45" s="29">
        <v>0</v>
      </c>
      <c r="AU45" s="29">
        <v>0</v>
      </c>
      <c r="AV45" s="29">
        <v>0</v>
      </c>
      <c r="AW45" s="29">
        <v>0</v>
      </c>
      <c r="AX45" s="29">
        <v>0</v>
      </c>
      <c r="AY45" s="29">
        <v>0</v>
      </c>
      <c r="AZ45" s="29">
        <v>0</v>
      </c>
      <c r="BA45" s="29">
        <v>0</v>
      </c>
      <c r="BB45" s="29">
        <v>0</v>
      </c>
      <c r="BC45" s="29">
        <v>0</v>
      </c>
      <c r="BD45" s="29">
        <v>0</v>
      </c>
      <c r="BE45" s="29">
        <v>0</v>
      </c>
      <c r="BF45" s="29">
        <v>0</v>
      </c>
      <c r="BG45" s="29">
        <v>0</v>
      </c>
      <c r="BH45" s="29">
        <v>0</v>
      </c>
      <c r="BI45" s="29">
        <v>0</v>
      </c>
      <c r="BJ45" s="29">
        <v>0</v>
      </c>
      <c r="BK45" s="29">
        <v>12605461.07</v>
      </c>
      <c r="BL45" s="29">
        <v>0</v>
      </c>
      <c r="BM45" s="29">
        <v>12605461.07</v>
      </c>
      <c r="BN45" s="29">
        <v>0</v>
      </c>
      <c r="BO45" s="29">
        <v>0</v>
      </c>
      <c r="BP45" s="29">
        <v>0</v>
      </c>
      <c r="BQ45" s="29">
        <v>0</v>
      </c>
      <c r="BR45" s="29">
        <v>0</v>
      </c>
      <c r="BS45" s="29">
        <v>0</v>
      </c>
      <c r="BT45" s="29"/>
      <c r="BU45" s="30">
        <f>+C45+F45+I45+L45+O45+R45+U45+X45+AA45+AD45+AG45+AJ45+AM45+AP45+AS45+AV45+AY45+BB45+BE45+BH45+BK45+BN45+BQ45</f>
        <v>12605461.07</v>
      </c>
      <c r="BV45" s="30">
        <f t="shared" si="11"/>
        <v>0</v>
      </c>
      <c r="BW45" s="30">
        <f t="shared" si="11"/>
        <v>12605461.07</v>
      </c>
    </row>
    <row r="46" spans="1:75" ht="15" x14ac:dyDescent="0.25">
      <c r="A46" s="26">
        <f>A45 + 1</f>
        <v>404</v>
      </c>
      <c r="B46" s="28" t="s">
        <v>100</v>
      </c>
      <c r="C46" s="29">
        <v>0</v>
      </c>
      <c r="D46" s="29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 s="29">
        <v>0</v>
      </c>
      <c r="AI46" s="29">
        <v>0</v>
      </c>
      <c r="AJ46" s="29">
        <v>0</v>
      </c>
      <c r="AK46" s="29">
        <v>0</v>
      </c>
      <c r="AL46" s="29">
        <v>0</v>
      </c>
      <c r="AM46" s="29">
        <v>0</v>
      </c>
      <c r="AN46" s="29">
        <v>0</v>
      </c>
      <c r="AO46" s="29">
        <v>0</v>
      </c>
      <c r="AP46" s="29">
        <v>0</v>
      </c>
      <c r="AQ46" s="29">
        <v>0</v>
      </c>
      <c r="AR46" s="29">
        <v>0</v>
      </c>
      <c r="AS46" s="29">
        <v>0</v>
      </c>
      <c r="AT46" s="29">
        <v>0</v>
      </c>
      <c r="AU46" s="29">
        <v>0</v>
      </c>
      <c r="AV46" s="29">
        <v>0</v>
      </c>
      <c r="AW46" s="29">
        <v>0</v>
      </c>
      <c r="AX46" s="29">
        <v>0</v>
      </c>
      <c r="AY46" s="29">
        <v>0</v>
      </c>
      <c r="AZ46" s="29">
        <v>0</v>
      </c>
      <c r="BA46" s="29">
        <v>0</v>
      </c>
      <c r="BB46" s="29">
        <v>0</v>
      </c>
      <c r="BC46" s="29">
        <v>0</v>
      </c>
      <c r="BD46" s="29">
        <v>0</v>
      </c>
      <c r="BE46" s="29">
        <v>0</v>
      </c>
      <c r="BF46" s="29">
        <v>0</v>
      </c>
      <c r="BG46" s="29">
        <v>0</v>
      </c>
      <c r="BH46" s="29">
        <v>0</v>
      </c>
      <c r="BI46" s="29">
        <v>0</v>
      </c>
      <c r="BJ46" s="29">
        <v>0</v>
      </c>
      <c r="BK46" s="29">
        <v>0</v>
      </c>
      <c r="BL46" s="29">
        <v>0</v>
      </c>
      <c r="BM46" s="29">
        <v>0</v>
      </c>
      <c r="BN46" s="29">
        <v>0</v>
      </c>
      <c r="BO46" s="29">
        <v>0</v>
      </c>
      <c r="BP46" s="29">
        <v>0</v>
      </c>
      <c r="BQ46" s="29">
        <v>0</v>
      </c>
      <c r="BR46" s="29">
        <v>0</v>
      </c>
      <c r="BS46" s="29">
        <v>0</v>
      </c>
      <c r="BT46" s="29"/>
      <c r="BU46" s="30">
        <f>+C46+F46+I46+L46+O46+R46+U46+X46+AA46+AD46+AG46+AJ46+AM46+AP46+AS46+AV46+AY46+BB46+BE46+BH46+BK46+BN46+BQ46</f>
        <v>0</v>
      </c>
      <c r="BV46" s="30">
        <f t="shared" si="11"/>
        <v>0</v>
      </c>
      <c r="BW46" s="30">
        <f t="shared" si="11"/>
        <v>0</v>
      </c>
    </row>
    <row r="47" spans="1:75" s="33" customFormat="1" ht="15.75" thickBot="1" x14ac:dyDescent="0.3">
      <c r="A47" s="70">
        <v>400</v>
      </c>
      <c r="B47" s="31" t="s">
        <v>101</v>
      </c>
      <c r="C47" s="32">
        <f t="shared" ref="C47:BN47" si="12">SUM(C43:C46)</f>
        <v>0</v>
      </c>
      <c r="D47" s="32">
        <f t="shared" si="12"/>
        <v>0</v>
      </c>
      <c r="E47" s="32">
        <f t="shared" si="12"/>
        <v>0</v>
      </c>
      <c r="F47" s="32">
        <f t="shared" si="12"/>
        <v>0</v>
      </c>
      <c r="G47" s="32">
        <f t="shared" si="12"/>
        <v>0</v>
      </c>
      <c r="H47" s="32">
        <f t="shared" si="12"/>
        <v>0</v>
      </c>
      <c r="I47" s="32">
        <f t="shared" si="12"/>
        <v>0</v>
      </c>
      <c r="J47" s="32">
        <f t="shared" si="12"/>
        <v>0</v>
      </c>
      <c r="K47" s="32">
        <f t="shared" si="12"/>
        <v>0</v>
      </c>
      <c r="L47" s="32">
        <f t="shared" si="12"/>
        <v>0</v>
      </c>
      <c r="M47" s="32">
        <f t="shared" si="12"/>
        <v>0</v>
      </c>
      <c r="N47" s="32">
        <f t="shared" si="12"/>
        <v>0</v>
      </c>
      <c r="O47" s="32">
        <f t="shared" si="12"/>
        <v>0</v>
      </c>
      <c r="P47" s="32">
        <f t="shared" si="12"/>
        <v>0</v>
      </c>
      <c r="Q47" s="32">
        <f t="shared" si="12"/>
        <v>0</v>
      </c>
      <c r="R47" s="32">
        <f t="shared" si="12"/>
        <v>0</v>
      </c>
      <c r="S47" s="32">
        <f t="shared" si="12"/>
        <v>0</v>
      </c>
      <c r="T47" s="32">
        <f t="shared" si="12"/>
        <v>0</v>
      </c>
      <c r="U47" s="32">
        <f t="shared" si="12"/>
        <v>0</v>
      </c>
      <c r="V47" s="32">
        <f t="shared" si="12"/>
        <v>0</v>
      </c>
      <c r="W47" s="32">
        <f t="shared" si="12"/>
        <v>0</v>
      </c>
      <c r="X47" s="32">
        <f t="shared" si="12"/>
        <v>0</v>
      </c>
      <c r="Y47" s="32">
        <f t="shared" si="12"/>
        <v>0</v>
      </c>
      <c r="Z47" s="32">
        <f t="shared" si="12"/>
        <v>0</v>
      </c>
      <c r="AA47" s="32">
        <f t="shared" si="12"/>
        <v>0</v>
      </c>
      <c r="AB47" s="32">
        <f t="shared" si="12"/>
        <v>0</v>
      </c>
      <c r="AC47" s="32">
        <f t="shared" si="12"/>
        <v>0</v>
      </c>
      <c r="AD47" s="32">
        <f t="shared" si="12"/>
        <v>0</v>
      </c>
      <c r="AE47" s="32">
        <f t="shared" si="12"/>
        <v>0</v>
      </c>
      <c r="AF47" s="32">
        <f t="shared" si="12"/>
        <v>0</v>
      </c>
      <c r="AG47" s="32">
        <f t="shared" si="12"/>
        <v>0</v>
      </c>
      <c r="AH47" s="32">
        <f t="shared" si="12"/>
        <v>0</v>
      </c>
      <c r="AI47" s="32">
        <f t="shared" si="12"/>
        <v>0</v>
      </c>
      <c r="AJ47" s="32">
        <f t="shared" si="12"/>
        <v>0</v>
      </c>
      <c r="AK47" s="32">
        <f t="shared" si="12"/>
        <v>0</v>
      </c>
      <c r="AL47" s="32">
        <f t="shared" si="12"/>
        <v>0</v>
      </c>
      <c r="AM47" s="32">
        <f t="shared" si="12"/>
        <v>0</v>
      </c>
      <c r="AN47" s="32">
        <f t="shared" si="12"/>
        <v>0</v>
      </c>
      <c r="AO47" s="32">
        <f t="shared" si="12"/>
        <v>0</v>
      </c>
      <c r="AP47" s="32">
        <f t="shared" si="12"/>
        <v>0</v>
      </c>
      <c r="AQ47" s="32">
        <f t="shared" si="12"/>
        <v>0</v>
      </c>
      <c r="AR47" s="32">
        <f t="shared" si="12"/>
        <v>0</v>
      </c>
      <c r="AS47" s="32">
        <f t="shared" si="12"/>
        <v>0</v>
      </c>
      <c r="AT47" s="32">
        <f t="shared" si="12"/>
        <v>0</v>
      </c>
      <c r="AU47" s="32">
        <f t="shared" si="12"/>
        <v>0</v>
      </c>
      <c r="AV47" s="32">
        <f t="shared" si="12"/>
        <v>0</v>
      </c>
      <c r="AW47" s="32">
        <f t="shared" si="12"/>
        <v>0</v>
      </c>
      <c r="AX47" s="32">
        <f t="shared" si="12"/>
        <v>0</v>
      </c>
      <c r="AY47" s="32">
        <f t="shared" si="12"/>
        <v>0</v>
      </c>
      <c r="AZ47" s="32">
        <f t="shared" si="12"/>
        <v>0</v>
      </c>
      <c r="BA47" s="32">
        <f t="shared" si="12"/>
        <v>0</v>
      </c>
      <c r="BB47" s="32">
        <f t="shared" si="12"/>
        <v>0</v>
      </c>
      <c r="BC47" s="32">
        <f t="shared" si="12"/>
        <v>0</v>
      </c>
      <c r="BD47" s="32">
        <f t="shared" si="12"/>
        <v>0</v>
      </c>
      <c r="BE47" s="32">
        <f t="shared" si="12"/>
        <v>0</v>
      </c>
      <c r="BF47" s="32">
        <f t="shared" si="12"/>
        <v>0</v>
      </c>
      <c r="BG47" s="32">
        <f t="shared" si="12"/>
        <v>0</v>
      </c>
      <c r="BH47" s="32">
        <f t="shared" si="12"/>
        <v>0</v>
      </c>
      <c r="BI47" s="32">
        <f t="shared" si="12"/>
        <v>0</v>
      </c>
      <c r="BJ47" s="32">
        <f t="shared" si="12"/>
        <v>0</v>
      </c>
      <c r="BK47" s="32">
        <f t="shared" si="12"/>
        <v>35715400.539999999</v>
      </c>
      <c r="BL47" s="32">
        <f t="shared" si="12"/>
        <v>0</v>
      </c>
      <c r="BM47" s="32">
        <f t="shared" si="12"/>
        <v>35715400.539999999</v>
      </c>
      <c r="BN47" s="32">
        <f t="shared" si="12"/>
        <v>0</v>
      </c>
      <c r="BO47" s="32">
        <f t="shared" ref="BO47:BW47" si="13">SUM(BO43:BO46)</f>
        <v>0</v>
      </c>
      <c r="BP47" s="32">
        <f t="shared" si="13"/>
        <v>0</v>
      </c>
      <c r="BQ47" s="32">
        <f t="shared" si="13"/>
        <v>0</v>
      </c>
      <c r="BR47" s="32">
        <f t="shared" si="13"/>
        <v>0</v>
      </c>
      <c r="BS47" s="32">
        <f t="shared" si="13"/>
        <v>0</v>
      </c>
      <c r="BT47" s="32"/>
      <c r="BU47" s="32">
        <f t="shared" si="13"/>
        <v>35715400.539999999</v>
      </c>
      <c r="BV47" s="32">
        <f t="shared" si="13"/>
        <v>0</v>
      </c>
      <c r="BW47" s="32">
        <f t="shared" si="13"/>
        <v>35715400.539999999</v>
      </c>
    </row>
    <row r="48" spans="1:75" ht="13.5" thickTop="1" x14ac:dyDescent="0.2">
      <c r="A48" s="71"/>
      <c r="B48" s="72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</row>
    <row r="49" spans="1:75" x14ac:dyDescent="0.2">
      <c r="A49" s="50"/>
      <c r="B49" s="48" t="s">
        <v>102</v>
      </c>
      <c r="C49" s="44"/>
      <c r="D49" s="45"/>
      <c r="E49" s="45"/>
      <c r="F49" s="4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44"/>
      <c r="S49" s="45"/>
      <c r="T49" s="45"/>
      <c r="U49" s="4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44"/>
      <c r="AH49" s="45"/>
      <c r="AI49" s="45"/>
      <c r="AJ49" s="4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44"/>
      <c r="AW49" s="45"/>
      <c r="AX49" s="45"/>
      <c r="AY49" s="4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44"/>
      <c r="BL49" s="45"/>
      <c r="BM49" s="45"/>
      <c r="BN49" s="45"/>
      <c r="BO49" s="25"/>
      <c r="BP49" s="25"/>
      <c r="BQ49" s="25"/>
      <c r="BR49" s="25"/>
      <c r="BS49" s="25"/>
      <c r="BT49" s="25"/>
      <c r="BU49" s="25"/>
      <c r="BV49" s="25"/>
      <c r="BW49" s="25"/>
    </row>
    <row r="50" spans="1:75" ht="15" x14ac:dyDescent="0.25">
      <c r="A50" s="26">
        <v>501</v>
      </c>
      <c r="B50" s="28" t="s">
        <v>103</v>
      </c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 s="29">
        <v>0</v>
      </c>
      <c r="AI50" s="29">
        <v>0</v>
      </c>
      <c r="AJ50" s="29">
        <v>0</v>
      </c>
      <c r="AK50" s="29">
        <v>0</v>
      </c>
      <c r="AL50" s="29">
        <v>0</v>
      </c>
      <c r="AM50" s="29">
        <v>0</v>
      </c>
      <c r="AN50" s="29">
        <v>0</v>
      </c>
      <c r="AO50" s="29">
        <v>0</v>
      </c>
      <c r="AP50" s="29">
        <v>0</v>
      </c>
      <c r="AQ50" s="29">
        <v>0</v>
      </c>
      <c r="AR50" s="29">
        <v>0</v>
      </c>
      <c r="AS50" s="29">
        <v>0</v>
      </c>
      <c r="AT50" s="29">
        <v>0</v>
      </c>
      <c r="AU50" s="29">
        <v>0</v>
      </c>
      <c r="AV50" s="29">
        <v>0</v>
      </c>
      <c r="AW50" s="29">
        <v>0</v>
      </c>
      <c r="AX50" s="29">
        <v>0</v>
      </c>
      <c r="AY50" s="29">
        <v>0</v>
      </c>
      <c r="AZ50" s="29">
        <v>0</v>
      </c>
      <c r="BA50" s="29">
        <v>0</v>
      </c>
      <c r="BB50" s="29">
        <v>0</v>
      </c>
      <c r="BC50" s="29">
        <v>0</v>
      </c>
      <c r="BD50" s="29">
        <v>0</v>
      </c>
      <c r="BE50" s="29">
        <v>0</v>
      </c>
      <c r="BF50" s="29">
        <v>0</v>
      </c>
      <c r="BG50" s="29">
        <v>0</v>
      </c>
      <c r="BH50" s="29">
        <v>0</v>
      </c>
      <c r="BI50" s="29">
        <v>0</v>
      </c>
      <c r="BJ50" s="29">
        <v>0</v>
      </c>
      <c r="BK50" s="29">
        <v>0</v>
      </c>
      <c r="BL50" s="29">
        <v>0</v>
      </c>
      <c r="BM50" s="29">
        <v>0</v>
      </c>
      <c r="BN50" s="29">
        <v>571935591.89999998</v>
      </c>
      <c r="BO50" s="29">
        <v>0</v>
      </c>
      <c r="BP50" s="29">
        <v>505632934.75</v>
      </c>
      <c r="BQ50" s="29">
        <v>0</v>
      </c>
      <c r="BR50" s="29">
        <v>0</v>
      </c>
      <c r="BS50" s="29">
        <v>0</v>
      </c>
      <c r="BT50" s="29"/>
      <c r="BU50" s="30">
        <f t="shared" ref="BU50:BW51" si="14">+C50+F50+I50+L50+O50+R50+U50+X50+AA50+AD50+AG50+AJ50+AM50+AP50+AS50+AV50+AY50+BB50+BE50+BH50+BK50+BN50+BQ50</f>
        <v>571935591.89999998</v>
      </c>
      <c r="BV50" s="30">
        <f t="shared" si="14"/>
        <v>0</v>
      </c>
      <c r="BW50" s="30">
        <f t="shared" si="14"/>
        <v>505632934.75</v>
      </c>
    </row>
    <row r="51" spans="1:75" s="33" customFormat="1" ht="15.75" thickBot="1" x14ac:dyDescent="0.3">
      <c r="A51" s="70">
        <v>500</v>
      </c>
      <c r="B51" s="31" t="s">
        <v>104</v>
      </c>
      <c r="C51" s="32">
        <f t="shared" ref="C51:BN51" si="15">SUM(C50)</f>
        <v>0</v>
      </c>
      <c r="D51" s="32">
        <f t="shared" si="15"/>
        <v>0</v>
      </c>
      <c r="E51" s="32">
        <f t="shared" si="15"/>
        <v>0</v>
      </c>
      <c r="F51" s="32">
        <f t="shared" si="15"/>
        <v>0</v>
      </c>
      <c r="G51" s="32">
        <f t="shared" si="15"/>
        <v>0</v>
      </c>
      <c r="H51" s="32">
        <f t="shared" si="15"/>
        <v>0</v>
      </c>
      <c r="I51" s="32">
        <f t="shared" si="15"/>
        <v>0</v>
      </c>
      <c r="J51" s="32">
        <f t="shared" si="15"/>
        <v>0</v>
      </c>
      <c r="K51" s="32">
        <f t="shared" si="15"/>
        <v>0</v>
      </c>
      <c r="L51" s="32">
        <f t="shared" si="15"/>
        <v>0</v>
      </c>
      <c r="M51" s="32">
        <f t="shared" si="15"/>
        <v>0</v>
      </c>
      <c r="N51" s="32">
        <f t="shared" si="15"/>
        <v>0</v>
      </c>
      <c r="O51" s="32">
        <f t="shared" si="15"/>
        <v>0</v>
      </c>
      <c r="P51" s="32">
        <f t="shared" si="15"/>
        <v>0</v>
      </c>
      <c r="Q51" s="32">
        <f t="shared" si="15"/>
        <v>0</v>
      </c>
      <c r="R51" s="32">
        <f t="shared" si="15"/>
        <v>0</v>
      </c>
      <c r="S51" s="32">
        <f t="shared" si="15"/>
        <v>0</v>
      </c>
      <c r="T51" s="32">
        <f t="shared" si="15"/>
        <v>0</v>
      </c>
      <c r="U51" s="32">
        <f t="shared" si="15"/>
        <v>0</v>
      </c>
      <c r="V51" s="32">
        <f t="shared" si="15"/>
        <v>0</v>
      </c>
      <c r="W51" s="32">
        <f t="shared" si="15"/>
        <v>0</v>
      </c>
      <c r="X51" s="32">
        <f t="shared" si="15"/>
        <v>0</v>
      </c>
      <c r="Y51" s="32">
        <f t="shared" si="15"/>
        <v>0</v>
      </c>
      <c r="Z51" s="32">
        <f t="shared" si="15"/>
        <v>0</v>
      </c>
      <c r="AA51" s="32">
        <f t="shared" si="15"/>
        <v>0</v>
      </c>
      <c r="AB51" s="32">
        <f t="shared" si="15"/>
        <v>0</v>
      </c>
      <c r="AC51" s="32">
        <f t="shared" si="15"/>
        <v>0</v>
      </c>
      <c r="AD51" s="32">
        <f t="shared" si="15"/>
        <v>0</v>
      </c>
      <c r="AE51" s="32">
        <f t="shared" si="15"/>
        <v>0</v>
      </c>
      <c r="AF51" s="32">
        <f t="shared" si="15"/>
        <v>0</v>
      </c>
      <c r="AG51" s="32">
        <f t="shared" si="15"/>
        <v>0</v>
      </c>
      <c r="AH51" s="32">
        <f t="shared" si="15"/>
        <v>0</v>
      </c>
      <c r="AI51" s="32">
        <f t="shared" si="15"/>
        <v>0</v>
      </c>
      <c r="AJ51" s="32">
        <f t="shared" si="15"/>
        <v>0</v>
      </c>
      <c r="AK51" s="32">
        <f t="shared" si="15"/>
        <v>0</v>
      </c>
      <c r="AL51" s="32">
        <f t="shared" si="15"/>
        <v>0</v>
      </c>
      <c r="AM51" s="32">
        <f t="shared" si="15"/>
        <v>0</v>
      </c>
      <c r="AN51" s="32">
        <f t="shared" si="15"/>
        <v>0</v>
      </c>
      <c r="AO51" s="32">
        <f t="shared" si="15"/>
        <v>0</v>
      </c>
      <c r="AP51" s="32">
        <f t="shared" si="15"/>
        <v>0</v>
      </c>
      <c r="AQ51" s="32">
        <f t="shared" si="15"/>
        <v>0</v>
      </c>
      <c r="AR51" s="32">
        <f t="shared" si="15"/>
        <v>0</v>
      </c>
      <c r="AS51" s="32">
        <f t="shared" si="15"/>
        <v>0</v>
      </c>
      <c r="AT51" s="32">
        <f t="shared" si="15"/>
        <v>0</v>
      </c>
      <c r="AU51" s="32">
        <f t="shared" si="15"/>
        <v>0</v>
      </c>
      <c r="AV51" s="32">
        <f t="shared" si="15"/>
        <v>0</v>
      </c>
      <c r="AW51" s="32">
        <f t="shared" si="15"/>
        <v>0</v>
      </c>
      <c r="AX51" s="32">
        <f t="shared" si="15"/>
        <v>0</v>
      </c>
      <c r="AY51" s="32">
        <f t="shared" si="15"/>
        <v>0</v>
      </c>
      <c r="AZ51" s="32">
        <f t="shared" si="15"/>
        <v>0</v>
      </c>
      <c r="BA51" s="32">
        <f t="shared" si="15"/>
        <v>0</v>
      </c>
      <c r="BB51" s="32">
        <f t="shared" si="15"/>
        <v>0</v>
      </c>
      <c r="BC51" s="32">
        <f t="shared" si="15"/>
        <v>0</v>
      </c>
      <c r="BD51" s="32">
        <f t="shared" si="15"/>
        <v>0</v>
      </c>
      <c r="BE51" s="32">
        <f t="shared" si="15"/>
        <v>0</v>
      </c>
      <c r="BF51" s="32">
        <f t="shared" si="15"/>
        <v>0</v>
      </c>
      <c r="BG51" s="32">
        <f t="shared" si="15"/>
        <v>0</v>
      </c>
      <c r="BH51" s="32">
        <f t="shared" si="15"/>
        <v>0</v>
      </c>
      <c r="BI51" s="32">
        <f t="shared" si="15"/>
        <v>0</v>
      </c>
      <c r="BJ51" s="32">
        <f t="shared" si="15"/>
        <v>0</v>
      </c>
      <c r="BK51" s="32">
        <f t="shared" si="15"/>
        <v>0</v>
      </c>
      <c r="BL51" s="32">
        <f t="shared" si="15"/>
        <v>0</v>
      </c>
      <c r="BM51" s="32">
        <f t="shared" si="15"/>
        <v>0</v>
      </c>
      <c r="BN51" s="32">
        <f t="shared" si="15"/>
        <v>571935591.89999998</v>
      </c>
      <c r="BO51" s="32">
        <f>SUM(BO50)</f>
        <v>0</v>
      </c>
      <c r="BP51" s="32">
        <f>SUM(BP50)</f>
        <v>505632934.75</v>
      </c>
      <c r="BQ51" s="32">
        <f>SUM(BQ50)</f>
        <v>0</v>
      </c>
      <c r="BR51" s="32">
        <f>SUM(BR50)</f>
        <v>0</v>
      </c>
      <c r="BS51" s="32">
        <f>SUM(BS50)</f>
        <v>0</v>
      </c>
      <c r="BT51" s="32"/>
      <c r="BU51" s="30">
        <f t="shared" si="14"/>
        <v>571935591.89999998</v>
      </c>
      <c r="BV51" s="30">
        <f t="shared" si="14"/>
        <v>0</v>
      </c>
      <c r="BW51" s="30">
        <f t="shared" si="14"/>
        <v>505632934.75</v>
      </c>
    </row>
    <row r="52" spans="1:75" ht="13.5" thickTop="1" x14ac:dyDescent="0.2">
      <c r="A52" s="71"/>
      <c r="B52" s="72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</row>
    <row r="53" spans="1:75" x14ac:dyDescent="0.2">
      <c r="A53" s="50"/>
      <c r="B53" s="48" t="s">
        <v>105</v>
      </c>
      <c r="C53" s="44"/>
      <c r="D53" s="45"/>
      <c r="E53" s="45"/>
      <c r="F53" s="4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44"/>
      <c r="S53" s="45"/>
      <c r="T53" s="45"/>
      <c r="U53" s="4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44"/>
      <c r="AH53" s="45"/>
      <c r="AI53" s="45"/>
      <c r="AJ53" s="4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44"/>
      <c r="AW53" s="45"/>
      <c r="AX53" s="45"/>
      <c r="AY53" s="4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44"/>
      <c r="BL53" s="45"/>
      <c r="BM53" s="45"/>
      <c r="BN53" s="45"/>
      <c r="BO53" s="25"/>
      <c r="BP53" s="25"/>
      <c r="BQ53" s="25"/>
      <c r="BR53" s="25"/>
      <c r="BS53" s="25"/>
      <c r="BT53" s="25"/>
      <c r="BU53" s="25"/>
      <c r="BV53" s="25"/>
      <c r="BW53" s="25"/>
    </row>
    <row r="54" spans="1:75" ht="15" x14ac:dyDescent="0.25">
      <c r="A54" s="26">
        <v>701</v>
      </c>
      <c r="B54" s="28" t="s">
        <v>106</v>
      </c>
      <c r="C54" s="29">
        <v>0</v>
      </c>
      <c r="D54" s="29"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 s="29">
        <v>0</v>
      </c>
      <c r="AI54" s="29">
        <v>0</v>
      </c>
      <c r="AJ54" s="29">
        <v>0</v>
      </c>
      <c r="AK54" s="29">
        <v>0</v>
      </c>
      <c r="AL54" s="29">
        <v>0</v>
      </c>
      <c r="AM54" s="29">
        <v>0</v>
      </c>
      <c r="AN54" s="29">
        <v>0</v>
      </c>
      <c r="AO54" s="29">
        <v>0</v>
      </c>
      <c r="AP54" s="29">
        <v>0</v>
      </c>
      <c r="AQ54" s="29">
        <v>0</v>
      </c>
      <c r="AR54" s="29">
        <v>0</v>
      </c>
      <c r="AS54" s="29">
        <v>0</v>
      </c>
      <c r="AT54" s="29">
        <v>0</v>
      </c>
      <c r="AU54" s="29">
        <v>0</v>
      </c>
      <c r="AV54" s="29">
        <v>0</v>
      </c>
      <c r="AW54" s="29">
        <v>0</v>
      </c>
      <c r="AX54" s="29">
        <v>0</v>
      </c>
      <c r="AY54" s="29">
        <v>0</v>
      </c>
      <c r="AZ54" s="29">
        <v>0</v>
      </c>
      <c r="BA54" s="29">
        <v>0</v>
      </c>
      <c r="BB54" s="29">
        <v>0</v>
      </c>
      <c r="BC54" s="29">
        <v>0</v>
      </c>
      <c r="BD54" s="29">
        <v>0</v>
      </c>
      <c r="BE54" s="29">
        <v>0</v>
      </c>
      <c r="BF54" s="29">
        <v>0</v>
      </c>
      <c r="BG54" s="29">
        <v>0</v>
      </c>
      <c r="BH54" s="29">
        <v>0</v>
      </c>
      <c r="BI54" s="29">
        <v>0</v>
      </c>
      <c r="BJ54" s="29">
        <v>0</v>
      </c>
      <c r="BK54" s="29">
        <v>0</v>
      </c>
      <c r="BL54" s="29">
        <v>0</v>
      </c>
      <c r="BM54" s="29">
        <v>0</v>
      </c>
      <c r="BN54" s="29">
        <v>0</v>
      </c>
      <c r="BO54" s="29">
        <v>0</v>
      </c>
      <c r="BP54" s="29">
        <v>0</v>
      </c>
      <c r="BQ54" s="29">
        <v>248157177.94</v>
      </c>
      <c r="BR54" s="29">
        <v>0</v>
      </c>
      <c r="BS54" s="29">
        <v>241904119.25</v>
      </c>
      <c r="BT54" s="29"/>
      <c r="BU54" s="30">
        <f t="shared" ref="BU54:BW56" si="16">+C54+F54+I54+L54+O54+R54+U54+X54+AA54+AD54+AG54+AJ54+AM54+AP54+AS54+AV54+AY54+BB54+BE54+BH54+BK54+BN54+BQ54</f>
        <v>248157177.94</v>
      </c>
      <c r="BV54" s="30">
        <f t="shared" si="16"/>
        <v>0</v>
      </c>
      <c r="BW54" s="30">
        <f t="shared" si="16"/>
        <v>241904119.25</v>
      </c>
    </row>
    <row r="55" spans="1:75" ht="15" x14ac:dyDescent="0.25">
      <c r="A55" s="26">
        <f>A54 + 1</f>
        <v>702</v>
      </c>
      <c r="B55" s="28" t="s">
        <v>107</v>
      </c>
      <c r="C55" s="29">
        <v>0</v>
      </c>
      <c r="D55" s="29">
        <v>0</v>
      </c>
      <c r="E55" s="29">
        <v>0</v>
      </c>
      <c r="F55" s="29">
        <v>0</v>
      </c>
      <c r="G55" s="29">
        <v>0</v>
      </c>
      <c r="H55" s="29">
        <v>0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 s="29">
        <v>0</v>
      </c>
      <c r="AI55" s="29">
        <v>0</v>
      </c>
      <c r="AJ55" s="29">
        <v>0</v>
      </c>
      <c r="AK55" s="29">
        <v>0</v>
      </c>
      <c r="AL55" s="29">
        <v>0</v>
      </c>
      <c r="AM55" s="29">
        <v>0</v>
      </c>
      <c r="AN55" s="29">
        <v>0</v>
      </c>
      <c r="AO55" s="29">
        <v>0</v>
      </c>
      <c r="AP55" s="29">
        <v>0</v>
      </c>
      <c r="AQ55" s="29">
        <v>0</v>
      </c>
      <c r="AR55" s="29">
        <v>0</v>
      </c>
      <c r="AS55" s="29">
        <v>0</v>
      </c>
      <c r="AT55" s="29">
        <v>0</v>
      </c>
      <c r="AU55" s="29">
        <v>0</v>
      </c>
      <c r="AV55" s="29">
        <v>0</v>
      </c>
      <c r="AW55" s="29">
        <v>0</v>
      </c>
      <c r="AX55" s="29">
        <v>0</v>
      </c>
      <c r="AY55" s="29">
        <v>0</v>
      </c>
      <c r="AZ55" s="29">
        <v>0</v>
      </c>
      <c r="BA55" s="29">
        <v>0</v>
      </c>
      <c r="BB55" s="29">
        <v>0</v>
      </c>
      <c r="BC55" s="29">
        <v>0</v>
      </c>
      <c r="BD55" s="29">
        <v>0</v>
      </c>
      <c r="BE55" s="29">
        <v>0</v>
      </c>
      <c r="BF55" s="29">
        <v>0</v>
      </c>
      <c r="BG55" s="29">
        <v>0</v>
      </c>
      <c r="BH55" s="29">
        <v>0</v>
      </c>
      <c r="BI55" s="29">
        <v>0</v>
      </c>
      <c r="BJ55" s="29">
        <v>0</v>
      </c>
      <c r="BK55" s="29">
        <v>0</v>
      </c>
      <c r="BL55" s="29">
        <v>0</v>
      </c>
      <c r="BM55" s="29">
        <v>0</v>
      </c>
      <c r="BN55" s="29">
        <v>0</v>
      </c>
      <c r="BO55" s="29">
        <v>0</v>
      </c>
      <c r="BP55" s="29">
        <v>0</v>
      </c>
      <c r="BQ55" s="29">
        <v>34913331.729999997</v>
      </c>
      <c r="BR55" s="29">
        <v>0</v>
      </c>
      <c r="BS55" s="29">
        <v>31641008.879999999</v>
      </c>
      <c r="BT55" s="29"/>
      <c r="BU55" s="30">
        <f t="shared" si="16"/>
        <v>34913331.729999997</v>
      </c>
      <c r="BV55" s="30">
        <f t="shared" si="16"/>
        <v>0</v>
      </c>
      <c r="BW55" s="30">
        <f t="shared" si="16"/>
        <v>31641008.879999999</v>
      </c>
    </row>
    <row r="56" spans="1:75" s="33" customFormat="1" ht="15.75" thickBot="1" x14ac:dyDescent="0.3">
      <c r="A56" s="70">
        <v>700</v>
      </c>
      <c r="B56" s="31" t="s">
        <v>108</v>
      </c>
      <c r="C56" s="32">
        <f t="shared" ref="C56:BN56" si="17">SUM(C54:C55)</f>
        <v>0</v>
      </c>
      <c r="D56" s="32">
        <f t="shared" si="17"/>
        <v>0</v>
      </c>
      <c r="E56" s="32">
        <f t="shared" si="17"/>
        <v>0</v>
      </c>
      <c r="F56" s="32">
        <f t="shared" si="17"/>
        <v>0</v>
      </c>
      <c r="G56" s="32">
        <f t="shared" si="17"/>
        <v>0</v>
      </c>
      <c r="H56" s="32">
        <f t="shared" si="17"/>
        <v>0</v>
      </c>
      <c r="I56" s="32">
        <f t="shared" si="17"/>
        <v>0</v>
      </c>
      <c r="J56" s="32">
        <f t="shared" si="17"/>
        <v>0</v>
      </c>
      <c r="K56" s="32">
        <f t="shared" si="17"/>
        <v>0</v>
      </c>
      <c r="L56" s="32">
        <f t="shared" si="17"/>
        <v>0</v>
      </c>
      <c r="M56" s="32">
        <f t="shared" si="17"/>
        <v>0</v>
      </c>
      <c r="N56" s="32">
        <f t="shared" si="17"/>
        <v>0</v>
      </c>
      <c r="O56" s="32">
        <f t="shared" si="17"/>
        <v>0</v>
      </c>
      <c r="P56" s="32">
        <f t="shared" si="17"/>
        <v>0</v>
      </c>
      <c r="Q56" s="32">
        <f t="shared" si="17"/>
        <v>0</v>
      </c>
      <c r="R56" s="32">
        <f t="shared" si="17"/>
        <v>0</v>
      </c>
      <c r="S56" s="32">
        <f t="shared" si="17"/>
        <v>0</v>
      </c>
      <c r="T56" s="32">
        <f t="shared" si="17"/>
        <v>0</v>
      </c>
      <c r="U56" s="32">
        <f t="shared" si="17"/>
        <v>0</v>
      </c>
      <c r="V56" s="32">
        <f t="shared" si="17"/>
        <v>0</v>
      </c>
      <c r="W56" s="32">
        <f t="shared" si="17"/>
        <v>0</v>
      </c>
      <c r="X56" s="32">
        <f t="shared" si="17"/>
        <v>0</v>
      </c>
      <c r="Y56" s="32">
        <f t="shared" si="17"/>
        <v>0</v>
      </c>
      <c r="Z56" s="32">
        <f t="shared" si="17"/>
        <v>0</v>
      </c>
      <c r="AA56" s="32">
        <f t="shared" si="17"/>
        <v>0</v>
      </c>
      <c r="AB56" s="32">
        <f t="shared" si="17"/>
        <v>0</v>
      </c>
      <c r="AC56" s="32">
        <f t="shared" si="17"/>
        <v>0</v>
      </c>
      <c r="AD56" s="32">
        <f t="shared" si="17"/>
        <v>0</v>
      </c>
      <c r="AE56" s="32">
        <f t="shared" si="17"/>
        <v>0</v>
      </c>
      <c r="AF56" s="32">
        <f t="shared" si="17"/>
        <v>0</v>
      </c>
      <c r="AG56" s="32">
        <f t="shared" si="17"/>
        <v>0</v>
      </c>
      <c r="AH56" s="32">
        <f t="shared" si="17"/>
        <v>0</v>
      </c>
      <c r="AI56" s="32">
        <f t="shared" si="17"/>
        <v>0</v>
      </c>
      <c r="AJ56" s="32">
        <f t="shared" si="17"/>
        <v>0</v>
      </c>
      <c r="AK56" s="32">
        <f t="shared" si="17"/>
        <v>0</v>
      </c>
      <c r="AL56" s="32">
        <f t="shared" si="17"/>
        <v>0</v>
      </c>
      <c r="AM56" s="32">
        <f t="shared" si="17"/>
        <v>0</v>
      </c>
      <c r="AN56" s="32">
        <f t="shared" si="17"/>
        <v>0</v>
      </c>
      <c r="AO56" s="32">
        <f t="shared" si="17"/>
        <v>0</v>
      </c>
      <c r="AP56" s="32">
        <f t="shared" si="17"/>
        <v>0</v>
      </c>
      <c r="AQ56" s="32">
        <f t="shared" si="17"/>
        <v>0</v>
      </c>
      <c r="AR56" s="32">
        <f t="shared" si="17"/>
        <v>0</v>
      </c>
      <c r="AS56" s="32">
        <f t="shared" si="17"/>
        <v>0</v>
      </c>
      <c r="AT56" s="32">
        <f t="shared" si="17"/>
        <v>0</v>
      </c>
      <c r="AU56" s="32">
        <f t="shared" si="17"/>
        <v>0</v>
      </c>
      <c r="AV56" s="32">
        <f t="shared" si="17"/>
        <v>0</v>
      </c>
      <c r="AW56" s="32">
        <f t="shared" si="17"/>
        <v>0</v>
      </c>
      <c r="AX56" s="32">
        <f t="shared" si="17"/>
        <v>0</v>
      </c>
      <c r="AY56" s="32">
        <f t="shared" si="17"/>
        <v>0</v>
      </c>
      <c r="AZ56" s="32">
        <f t="shared" si="17"/>
        <v>0</v>
      </c>
      <c r="BA56" s="32">
        <f t="shared" si="17"/>
        <v>0</v>
      </c>
      <c r="BB56" s="32">
        <f t="shared" si="17"/>
        <v>0</v>
      </c>
      <c r="BC56" s="32">
        <f t="shared" si="17"/>
        <v>0</v>
      </c>
      <c r="BD56" s="32">
        <f t="shared" si="17"/>
        <v>0</v>
      </c>
      <c r="BE56" s="32">
        <f t="shared" si="17"/>
        <v>0</v>
      </c>
      <c r="BF56" s="32">
        <f t="shared" si="17"/>
        <v>0</v>
      </c>
      <c r="BG56" s="32">
        <f t="shared" si="17"/>
        <v>0</v>
      </c>
      <c r="BH56" s="32">
        <f t="shared" si="17"/>
        <v>0</v>
      </c>
      <c r="BI56" s="32">
        <f t="shared" si="17"/>
        <v>0</v>
      </c>
      <c r="BJ56" s="32">
        <f t="shared" si="17"/>
        <v>0</v>
      </c>
      <c r="BK56" s="32">
        <f t="shared" si="17"/>
        <v>0</v>
      </c>
      <c r="BL56" s="32">
        <f t="shared" si="17"/>
        <v>0</v>
      </c>
      <c r="BM56" s="32">
        <f t="shared" si="17"/>
        <v>0</v>
      </c>
      <c r="BN56" s="32">
        <f t="shared" si="17"/>
        <v>0</v>
      </c>
      <c r="BO56" s="32">
        <f>SUM(BO54:BO55)</f>
        <v>0</v>
      </c>
      <c r="BP56" s="32">
        <f>SUM(BP54:BP55)</f>
        <v>0</v>
      </c>
      <c r="BQ56" s="32">
        <f>SUM(BQ54:BQ55)</f>
        <v>283070509.67000002</v>
      </c>
      <c r="BR56" s="32">
        <f>SUM(BR54:BR55)</f>
        <v>0</v>
      </c>
      <c r="BS56" s="32">
        <f>SUM(BS54:BS55)</f>
        <v>273545128.13</v>
      </c>
      <c r="BT56" s="32"/>
      <c r="BU56" s="30">
        <f t="shared" si="16"/>
        <v>283070509.67000002</v>
      </c>
      <c r="BV56" s="30">
        <f t="shared" si="16"/>
        <v>0</v>
      </c>
      <c r="BW56" s="30">
        <f t="shared" si="16"/>
        <v>273545128.13</v>
      </c>
    </row>
    <row r="57" spans="1:75" ht="16.5" thickTop="1" thickBot="1" x14ac:dyDescent="0.25">
      <c r="A57" s="36"/>
      <c r="B57" s="37" t="s">
        <v>109</v>
      </c>
      <c r="C57" s="38">
        <f t="shared" ref="C57:BN57" si="18">+C25+C33+C40+C47+C51+C56</f>
        <v>222263776.46000001</v>
      </c>
      <c r="D57" s="38">
        <f t="shared" si="18"/>
        <v>40945330.060000002</v>
      </c>
      <c r="E57" s="38">
        <f t="shared" si="18"/>
        <v>222071163.38000003</v>
      </c>
      <c r="F57" s="38">
        <f t="shared" si="18"/>
        <v>184646.18</v>
      </c>
      <c r="G57" s="38">
        <f t="shared" si="18"/>
        <v>20568.14</v>
      </c>
      <c r="H57" s="38">
        <f t="shared" si="18"/>
        <v>232735.54</v>
      </c>
      <c r="I57" s="38">
        <f t="shared" si="18"/>
        <v>47569158.440000005</v>
      </c>
      <c r="J57" s="38">
        <f t="shared" si="18"/>
        <v>516012.08</v>
      </c>
      <c r="K57" s="38">
        <f t="shared" si="18"/>
        <v>44651428.469999999</v>
      </c>
      <c r="L57" s="38">
        <f t="shared" si="18"/>
        <v>38093995.899999999</v>
      </c>
      <c r="M57" s="38">
        <f t="shared" si="18"/>
        <v>13957958.4</v>
      </c>
      <c r="N57" s="38">
        <f t="shared" si="18"/>
        <v>38666202.009999998</v>
      </c>
      <c r="O57" s="38">
        <f t="shared" si="18"/>
        <v>13356617.490000002</v>
      </c>
      <c r="P57" s="38">
        <f t="shared" si="18"/>
        <v>1830358.36</v>
      </c>
      <c r="Q57" s="38">
        <f t="shared" si="18"/>
        <v>13450857.380000001</v>
      </c>
      <c r="R57" s="38">
        <f t="shared" si="18"/>
        <v>2685360.3</v>
      </c>
      <c r="S57" s="38">
        <f t="shared" si="18"/>
        <v>21354.11</v>
      </c>
      <c r="T57" s="38">
        <f t="shared" si="18"/>
        <v>2584103.4899999998</v>
      </c>
      <c r="U57" s="38">
        <f t="shared" si="18"/>
        <v>1790274.2399999998</v>
      </c>
      <c r="V57" s="38">
        <f t="shared" si="18"/>
        <v>52907.45</v>
      </c>
      <c r="W57" s="38">
        <f t="shared" si="18"/>
        <v>2099369.98</v>
      </c>
      <c r="X57" s="38">
        <f t="shared" si="18"/>
        <v>36532532.739999995</v>
      </c>
      <c r="Y57" s="38">
        <f t="shared" si="18"/>
        <v>8515100.0399999991</v>
      </c>
      <c r="Z57" s="38">
        <f t="shared" si="18"/>
        <v>39890977.579999998</v>
      </c>
      <c r="AA57" s="38">
        <f t="shared" si="18"/>
        <v>145231974.94999999</v>
      </c>
      <c r="AB57" s="38">
        <f t="shared" si="18"/>
        <v>28467777.73</v>
      </c>
      <c r="AC57" s="38">
        <f t="shared" si="18"/>
        <v>159177600.56999999</v>
      </c>
      <c r="AD57" s="38">
        <f t="shared" si="18"/>
        <v>110161201.93000001</v>
      </c>
      <c r="AE57" s="38">
        <f t="shared" si="18"/>
        <v>81544905.859999999</v>
      </c>
      <c r="AF57" s="38">
        <f t="shared" si="18"/>
        <v>114129428.10999998</v>
      </c>
      <c r="AG57" s="38">
        <f t="shared" si="18"/>
        <v>581382.53</v>
      </c>
      <c r="AH57" s="38">
        <f t="shared" si="18"/>
        <v>0</v>
      </c>
      <c r="AI57" s="38">
        <f t="shared" si="18"/>
        <v>551749.62</v>
      </c>
      <c r="AJ57" s="38">
        <f t="shared" si="18"/>
        <v>49299031.249999993</v>
      </c>
      <c r="AK57" s="38">
        <f t="shared" si="18"/>
        <v>9257201.2400000002</v>
      </c>
      <c r="AL57" s="38">
        <f t="shared" si="18"/>
        <v>52009433.939999998</v>
      </c>
      <c r="AM57" s="38">
        <f t="shared" si="18"/>
        <v>283667.59000000003</v>
      </c>
      <c r="AN57" s="38">
        <f t="shared" si="18"/>
        <v>0</v>
      </c>
      <c r="AO57" s="38">
        <f t="shared" si="18"/>
        <v>280928.65000000002</v>
      </c>
      <c r="AP57" s="38">
        <f t="shared" si="18"/>
        <v>3947050.8000000003</v>
      </c>
      <c r="AQ57" s="38">
        <f t="shared" si="18"/>
        <v>613007.41</v>
      </c>
      <c r="AR57" s="38">
        <f t="shared" si="18"/>
        <v>4002419.81</v>
      </c>
      <c r="AS57" s="38">
        <f t="shared" si="18"/>
        <v>0</v>
      </c>
      <c r="AT57" s="38">
        <f t="shared" si="18"/>
        <v>0</v>
      </c>
      <c r="AU57" s="38">
        <f t="shared" si="18"/>
        <v>0</v>
      </c>
      <c r="AV57" s="38">
        <f t="shared" si="18"/>
        <v>0</v>
      </c>
      <c r="AW57" s="38">
        <f t="shared" si="18"/>
        <v>0</v>
      </c>
      <c r="AX57" s="38">
        <f t="shared" si="18"/>
        <v>0</v>
      </c>
      <c r="AY57" s="38">
        <f t="shared" si="18"/>
        <v>5255.59</v>
      </c>
      <c r="AZ57" s="38">
        <f t="shared" si="18"/>
        <v>846160.62</v>
      </c>
      <c r="BA57" s="38">
        <f t="shared" si="18"/>
        <v>0</v>
      </c>
      <c r="BB57" s="38">
        <f t="shared" si="18"/>
        <v>0</v>
      </c>
      <c r="BC57" s="38">
        <f t="shared" si="18"/>
        <v>0</v>
      </c>
      <c r="BD57" s="38">
        <f t="shared" si="18"/>
        <v>0</v>
      </c>
      <c r="BE57" s="38">
        <f t="shared" si="18"/>
        <v>0</v>
      </c>
      <c r="BF57" s="38">
        <f t="shared" si="18"/>
        <v>0</v>
      </c>
      <c r="BG57" s="38">
        <f t="shared" si="18"/>
        <v>0</v>
      </c>
      <c r="BH57" s="38">
        <f t="shared" si="18"/>
        <v>0</v>
      </c>
      <c r="BI57" s="38">
        <f t="shared" si="18"/>
        <v>0</v>
      </c>
      <c r="BJ57" s="38">
        <f t="shared" si="18"/>
        <v>0</v>
      </c>
      <c r="BK57" s="38">
        <f t="shared" si="18"/>
        <v>45273244.560000002</v>
      </c>
      <c r="BL57" s="38">
        <f t="shared" si="18"/>
        <v>0</v>
      </c>
      <c r="BM57" s="38">
        <f t="shared" si="18"/>
        <v>45273244.560000002</v>
      </c>
      <c r="BN57" s="38">
        <f t="shared" si="18"/>
        <v>573196680.99000001</v>
      </c>
      <c r="BO57" s="38">
        <f t="shared" ref="BO57:BW57" si="19">+BO25+BO33+BO40+BO47+BO51+BO56</f>
        <v>0</v>
      </c>
      <c r="BP57" s="38">
        <f t="shared" si="19"/>
        <v>506942738.81</v>
      </c>
      <c r="BQ57" s="38">
        <f t="shared" si="19"/>
        <v>283070509.67000002</v>
      </c>
      <c r="BR57" s="38">
        <f t="shared" si="19"/>
        <v>0</v>
      </c>
      <c r="BS57" s="38">
        <f t="shared" si="19"/>
        <v>273545128.13</v>
      </c>
      <c r="BT57" s="38"/>
      <c r="BU57" s="38">
        <f>+BT12+BU25+BU33+BU40+BU47+BU51+BU56</f>
        <v>1586730126.79</v>
      </c>
      <c r="BV57" s="38">
        <f t="shared" si="19"/>
        <v>186588641.5</v>
      </c>
      <c r="BW57" s="38">
        <f t="shared" si="19"/>
        <v>1519559510.0299997</v>
      </c>
    </row>
    <row r="58" spans="1:75" ht="26.25" thickBot="1" x14ac:dyDescent="0.3">
      <c r="A58" s="36"/>
      <c r="B58" s="37" t="s">
        <v>130</v>
      </c>
      <c r="C58" s="32">
        <v>0</v>
      </c>
      <c r="D58" s="32">
        <v>0</v>
      </c>
      <c r="E58" s="32">
        <v>0</v>
      </c>
      <c r="F58" s="32">
        <v>0</v>
      </c>
      <c r="G58" s="32">
        <v>0</v>
      </c>
      <c r="H58" s="32">
        <v>0</v>
      </c>
      <c r="I58" s="32">
        <v>0</v>
      </c>
      <c r="J58" s="32">
        <v>0</v>
      </c>
      <c r="K58" s="32">
        <v>0</v>
      </c>
      <c r="L58" s="32">
        <v>0</v>
      </c>
      <c r="M58" s="32">
        <v>0</v>
      </c>
      <c r="N58" s="32">
        <v>0</v>
      </c>
      <c r="O58" s="32">
        <v>0</v>
      </c>
      <c r="P58" s="32">
        <v>0</v>
      </c>
      <c r="Q58" s="32">
        <v>0</v>
      </c>
      <c r="R58" s="32">
        <v>0</v>
      </c>
      <c r="S58" s="32">
        <v>0</v>
      </c>
      <c r="T58" s="32">
        <v>0</v>
      </c>
      <c r="U58" s="32">
        <v>0</v>
      </c>
      <c r="V58" s="32">
        <v>0</v>
      </c>
      <c r="W58" s="32">
        <v>0</v>
      </c>
      <c r="X58" s="32">
        <v>0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0</v>
      </c>
      <c r="AE58" s="32">
        <v>0</v>
      </c>
      <c r="AF58" s="32">
        <v>0</v>
      </c>
      <c r="AG58" s="32">
        <v>0</v>
      </c>
      <c r="AH58" s="32">
        <v>0</v>
      </c>
      <c r="AI58" s="32">
        <v>0</v>
      </c>
      <c r="AJ58" s="32">
        <v>0</v>
      </c>
      <c r="AK58" s="32">
        <v>0</v>
      </c>
      <c r="AL58" s="32">
        <v>0</v>
      </c>
      <c r="AM58" s="32">
        <v>0</v>
      </c>
      <c r="AN58" s="32">
        <v>0</v>
      </c>
      <c r="AO58" s="32">
        <v>0</v>
      </c>
      <c r="AP58" s="32">
        <v>0</v>
      </c>
      <c r="AQ58" s="32">
        <v>0</v>
      </c>
      <c r="AR58" s="32">
        <v>0</v>
      </c>
      <c r="AS58" s="32">
        <v>0</v>
      </c>
      <c r="AT58" s="32">
        <v>0</v>
      </c>
      <c r="AU58" s="32">
        <v>0</v>
      </c>
      <c r="AV58" s="32">
        <v>0</v>
      </c>
      <c r="AW58" s="32">
        <v>0</v>
      </c>
      <c r="AX58" s="32">
        <v>0</v>
      </c>
      <c r="AY58" s="32">
        <v>0</v>
      </c>
      <c r="AZ58" s="32">
        <v>0</v>
      </c>
      <c r="BA58" s="32">
        <v>0</v>
      </c>
      <c r="BB58" s="32">
        <v>0</v>
      </c>
      <c r="BC58" s="32">
        <v>0</v>
      </c>
      <c r="BD58" s="32">
        <v>0</v>
      </c>
      <c r="BE58" s="32">
        <v>0</v>
      </c>
      <c r="BF58" s="32">
        <v>0</v>
      </c>
      <c r="BG58" s="32">
        <v>0</v>
      </c>
      <c r="BH58" s="32">
        <v>0</v>
      </c>
      <c r="BI58" s="32">
        <v>0</v>
      </c>
      <c r="BJ58" s="32">
        <v>0</v>
      </c>
      <c r="BK58" s="32">
        <v>0</v>
      </c>
      <c r="BL58" s="32">
        <v>0</v>
      </c>
      <c r="BM58" s="32">
        <v>0</v>
      </c>
      <c r="BN58" s="32">
        <v>0</v>
      </c>
      <c r="BO58" s="32">
        <v>0</v>
      </c>
      <c r="BP58" s="32">
        <v>0</v>
      </c>
      <c r="BQ58" s="32">
        <v>0</v>
      </c>
      <c r="BR58" s="32">
        <v>0</v>
      </c>
      <c r="BS58" s="32">
        <v>0</v>
      </c>
      <c r="BT58" s="32"/>
      <c r="BU58" s="32">
        <f>IF(Entrate!C69&gt;(BU57+BV57),Entrate!C69-(BU57+BV57),0)</f>
        <v>257961856.81999993</v>
      </c>
      <c r="BV58" s="32">
        <v>0</v>
      </c>
      <c r="BW58" s="32">
        <f>IF(Entrate!D69&gt;BW57,Entrate!D69-BW57,0)</f>
        <v>7758004.8200001717</v>
      </c>
    </row>
  </sheetData>
  <mergeCells count="74">
    <mergeCell ref="C3:F3"/>
    <mergeCell ref="I8:K8"/>
    <mergeCell ref="L9:M9"/>
    <mergeCell ref="O8:Q8"/>
    <mergeCell ref="O9:P9"/>
    <mergeCell ref="B7:B8"/>
    <mergeCell ref="C7:E7"/>
    <mergeCell ref="F7:H7"/>
    <mergeCell ref="I7:K7"/>
    <mergeCell ref="C8:E8"/>
    <mergeCell ref="L7:N7"/>
    <mergeCell ref="O7:Q7"/>
    <mergeCell ref="C9:D9"/>
    <mergeCell ref="F8:H8"/>
    <mergeCell ref="F9:G9"/>
    <mergeCell ref="AA7:AC7"/>
    <mergeCell ref="AD7:AF7"/>
    <mergeCell ref="R8:T8"/>
    <mergeCell ref="U8:W8"/>
    <mergeCell ref="X8:Z8"/>
    <mergeCell ref="AD8:AF8"/>
    <mergeCell ref="R9:S9"/>
    <mergeCell ref="U9:V9"/>
    <mergeCell ref="X9:Y9"/>
    <mergeCell ref="AA9:AB9"/>
    <mergeCell ref="AD9:AE9"/>
    <mergeCell ref="I9:J9"/>
    <mergeCell ref="L8:N8"/>
    <mergeCell ref="AG7:AI7"/>
    <mergeCell ref="AG9:AH9"/>
    <mergeCell ref="R7:T7"/>
    <mergeCell ref="U7:W7"/>
    <mergeCell ref="X7:Z7"/>
    <mergeCell ref="AA8:AC8"/>
    <mergeCell ref="BH8:BJ8"/>
    <mergeCell ref="AY8:BA8"/>
    <mergeCell ref="AG8:AI8"/>
    <mergeCell ref="AJ8:AL8"/>
    <mergeCell ref="AM8:AO8"/>
    <mergeCell ref="AP8:AR8"/>
    <mergeCell ref="AS8:AU8"/>
    <mergeCell ref="AV9:AW9"/>
    <mergeCell ref="AY9:AZ9"/>
    <mergeCell ref="BE9:BF9"/>
    <mergeCell ref="BB8:BD8"/>
    <mergeCell ref="BE8:BG8"/>
    <mergeCell ref="BB7:BD7"/>
    <mergeCell ref="BE7:BG7"/>
    <mergeCell ref="BH7:BJ7"/>
    <mergeCell ref="AJ9:AK9"/>
    <mergeCell ref="AM9:AN9"/>
    <mergeCell ref="AP9:AQ9"/>
    <mergeCell ref="AS9:AT9"/>
    <mergeCell ref="BB9:BC9"/>
    <mergeCell ref="AJ7:AL7"/>
    <mergeCell ref="AM7:AO7"/>
    <mergeCell ref="AP7:AR7"/>
    <mergeCell ref="AS7:AU7"/>
    <mergeCell ref="AV8:AX8"/>
    <mergeCell ref="BH9:BI9"/>
    <mergeCell ref="AV7:AX7"/>
    <mergeCell ref="AY7:BA7"/>
    <mergeCell ref="BK9:BL9"/>
    <mergeCell ref="BN9:BO9"/>
    <mergeCell ref="BQ9:BR9"/>
    <mergeCell ref="BU9:BV9"/>
    <mergeCell ref="BK7:BM7"/>
    <mergeCell ref="BT7:BT8"/>
    <mergeCell ref="BU7:BW8"/>
    <mergeCell ref="BK8:BM8"/>
    <mergeCell ref="BN8:BP8"/>
    <mergeCell ref="BQ8:BS8"/>
    <mergeCell ref="BN7:BP7"/>
    <mergeCell ref="BQ7:BS7"/>
  </mergeCells>
  <pageMargins left="0.19685039370078741" right="0.19685039370078741" top="0.15748031496062992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Entrate</vt:lpstr>
      <vt:lpstr>Spese</vt:lpstr>
      <vt:lpstr>Spese!Area_stampa</vt:lpstr>
      <vt:lpstr>Spese!Titoli_stampa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4</dc:creator>
  <cp:lastModifiedBy>Antonino Sciurba</cp:lastModifiedBy>
  <cp:lastPrinted>2017-09-26T10:15:32Z</cp:lastPrinted>
  <dcterms:created xsi:type="dcterms:W3CDTF">2000-01-20T08:39:24Z</dcterms:created>
  <dcterms:modified xsi:type="dcterms:W3CDTF">2020-10-23T12:37:11Z</dcterms:modified>
</cp:coreProperties>
</file>